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ml.chartshapes+xml"/>
  <Override PartName="/xl/charts/chart14.xml" ContentType="application/vnd.openxmlformats-officedocument.drawingml.chart+xml"/>
  <Override PartName="/xl/drawings/drawing3.xml" ContentType="application/vnd.openxmlformats-officedocument.drawingml.chartshapes+xml"/>
  <Override PartName="/xl/charts/chart15.xml" ContentType="application/vnd.openxmlformats-officedocument.drawingml.chart+xml"/>
  <Override PartName="/xl/drawings/drawing4.xml" ContentType="application/vnd.openxmlformats-officedocument.drawingml.chartshapes+xml"/>
  <Override PartName="/xl/charts/chart16.xml" ContentType="application/vnd.openxmlformats-officedocument.drawingml.chart+xml"/>
  <Override PartName="/xl/drawings/drawing5.xml" ContentType="application/vnd.openxmlformats-officedocument.drawingml.chartshapes+xml"/>
  <Override PartName="/xl/charts/chart17.xml" ContentType="application/vnd.openxmlformats-officedocument.drawingml.chart+xml"/>
  <Override PartName="/xl/drawings/drawing6.xml" ContentType="application/vnd.openxmlformats-officedocument.drawingml.chartshapes+xml"/>
  <Override PartName="/xl/charts/chart18.xml" ContentType="application/vnd.openxmlformats-officedocument.drawingml.chart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drawings/drawing11.xml" ContentType="application/vnd.openxmlformats-officedocument.drawingml.chartshapes+xml"/>
  <Override PartName="/xl/charts/chart23.xml" ContentType="application/vnd.openxmlformats-officedocument.drawingml.chart+xml"/>
  <Override PartName="/xl/drawings/drawing12.xml" ContentType="application/vnd.openxmlformats-officedocument.drawingml.chartshapes+xml"/>
  <Override PartName="/xl/charts/chart24.xml" ContentType="application/vnd.openxmlformats-officedocument.drawingml.chart+xml"/>
  <Override PartName="/xl/drawings/drawing13.xml" ContentType="application/vnd.openxmlformats-officedocument.drawingml.chartshapes+xml"/>
  <Override PartName="/xl/charts/chart25.xml" ContentType="application/vnd.openxmlformats-officedocument.drawingml.chart+xml"/>
  <Override PartName="/xl/drawings/drawing14.xml" ContentType="application/vnd.openxmlformats-officedocument.drawingml.chartshapes+xml"/>
  <Override PartName="/xl/charts/chart26.xml" ContentType="application/vnd.openxmlformats-officedocument.drawingml.chart+xml"/>
  <Override PartName="/xl/drawings/drawing15.xml" ContentType="application/vnd.openxmlformats-officedocument.drawingml.chartshapes+xml"/>
  <Override PartName="/xl/charts/chart27.xml" ContentType="application/vnd.openxmlformats-officedocument.drawingml.chart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drawings/drawing17.xml" ContentType="application/vnd.openxmlformats-officedocument.drawingml.chartshapes+xml"/>
  <Override PartName="/xl/charts/chart29.xml" ContentType="application/vnd.openxmlformats-officedocument.drawingml.chart+xml"/>
  <Override PartName="/xl/drawings/drawing18.xml" ContentType="application/vnd.openxmlformats-officedocument.drawingml.chartshapes+xml"/>
  <Override PartName="/xl/charts/chart30.xml" ContentType="application/vnd.openxmlformats-officedocument.drawingml.chart+xml"/>
  <Override PartName="/xl/drawings/drawing19.xml" ContentType="application/vnd.openxmlformats-officedocument.drawingml.chartshapes+xml"/>
  <Override PartName="/xl/charts/chart31.xml" ContentType="application/vnd.openxmlformats-officedocument.drawingml.chart+xml"/>
  <Override PartName="/xl/drawings/drawing20.xml" ContentType="application/vnd.openxmlformats-officedocument.drawingml.chartshapes+xml"/>
  <Override PartName="/xl/charts/chart32.xml" ContentType="application/vnd.openxmlformats-officedocument.drawingml.chart+xml"/>
  <Override PartName="/xl/drawings/drawing21.xml" ContentType="application/vnd.openxmlformats-officedocument.drawingml.chartshapes+xml"/>
  <Override PartName="/xl/charts/chart33.xml" ContentType="application/vnd.openxmlformats-officedocument.drawingml.chart+xml"/>
  <Override PartName="/xl/drawings/drawing22.xml" ContentType="application/vnd.openxmlformats-officedocument.drawingml.chartshapes+xml"/>
  <Override PartName="/xl/charts/chart34.xml" ContentType="application/vnd.openxmlformats-officedocument.drawingml.chart+xml"/>
  <Override PartName="/xl/drawings/drawing23.xml" ContentType="application/vnd.openxmlformats-officedocument.drawingml.chartshapes+xml"/>
  <Override PartName="/xl/charts/chart35.xml" ContentType="application/vnd.openxmlformats-officedocument.drawingml.chart+xml"/>
  <Override PartName="/xl/drawings/drawing24.xml" ContentType="application/vnd.openxmlformats-officedocument.drawingml.chartshapes+xml"/>
  <Override PartName="/xl/charts/chart36.xml" ContentType="application/vnd.openxmlformats-officedocument.drawingml.chart+xml"/>
  <Override PartName="/xl/drawings/drawing25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26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0" windowWidth="8520" windowHeight="5655"/>
  </bookViews>
  <sheets>
    <sheet name="Raw Data" sheetId="1" r:id="rId1"/>
    <sheet name="Size-Frequency x Species" sheetId="6" r:id="rId2"/>
    <sheet name="Partial Mortality" sheetId="10" r:id="rId3"/>
    <sheet name="Species Frequency" sheetId="3" r:id="rId4"/>
  </sheet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2" i="1"/>
  <c r="J372" i="1"/>
  <c r="K372" i="1"/>
  <c r="I372" i="1"/>
  <c r="J371" i="1"/>
  <c r="K371" i="1"/>
  <c r="I371" i="1" s="1"/>
  <c r="J370" i="1"/>
  <c r="K370" i="1"/>
  <c r="I370" i="1"/>
  <c r="J369" i="1"/>
  <c r="K369" i="1"/>
  <c r="I369" i="1"/>
  <c r="J368" i="1"/>
  <c r="K368" i="1"/>
  <c r="I368" i="1" s="1"/>
  <c r="J367" i="1"/>
  <c r="K367" i="1"/>
  <c r="I367" i="1" s="1"/>
  <c r="J366" i="1"/>
  <c r="K366" i="1"/>
  <c r="I366" i="1"/>
  <c r="J365" i="1"/>
  <c r="K365" i="1"/>
  <c r="I365" i="1" s="1"/>
  <c r="J364" i="1"/>
  <c r="K364" i="1"/>
  <c r="I364" i="1"/>
  <c r="J363" i="1"/>
  <c r="K363" i="1"/>
  <c r="I363" i="1" s="1"/>
  <c r="J362" i="1"/>
  <c r="K362" i="1"/>
  <c r="I362" i="1"/>
  <c r="J361" i="1"/>
  <c r="K361" i="1"/>
  <c r="I361" i="1" s="1"/>
  <c r="J360" i="1"/>
  <c r="K360" i="1"/>
  <c r="I360" i="1"/>
  <c r="J359" i="1"/>
  <c r="K359" i="1"/>
  <c r="I359" i="1" s="1"/>
  <c r="J358" i="1"/>
  <c r="K358" i="1"/>
  <c r="I358" i="1"/>
  <c r="J357" i="1"/>
  <c r="K357" i="1"/>
  <c r="I357" i="1" s="1"/>
  <c r="J356" i="1"/>
  <c r="K356" i="1"/>
  <c r="I356" i="1"/>
  <c r="J355" i="1"/>
  <c r="K355" i="1"/>
  <c r="I355" i="1" s="1"/>
  <c r="J354" i="1"/>
  <c r="K354" i="1"/>
  <c r="I354" i="1"/>
  <c r="J353" i="1"/>
  <c r="K353" i="1"/>
  <c r="I353" i="1" s="1"/>
  <c r="J352" i="1"/>
  <c r="K352" i="1"/>
  <c r="I352" i="1"/>
  <c r="J351" i="1"/>
  <c r="K351" i="1"/>
  <c r="I351" i="1" s="1"/>
  <c r="J350" i="1"/>
  <c r="K350" i="1"/>
  <c r="I350" i="1"/>
  <c r="J349" i="1"/>
  <c r="K349" i="1"/>
  <c r="I349" i="1" s="1"/>
  <c r="J348" i="1"/>
  <c r="K348" i="1"/>
  <c r="I348" i="1"/>
  <c r="J347" i="1"/>
  <c r="K347" i="1"/>
  <c r="I347" i="1" s="1"/>
  <c r="J346" i="1"/>
  <c r="K346" i="1"/>
  <c r="I346" i="1"/>
  <c r="J345" i="1"/>
  <c r="K345" i="1"/>
  <c r="I345" i="1" s="1"/>
  <c r="J344" i="1"/>
  <c r="K344" i="1"/>
  <c r="I344" i="1"/>
  <c r="J343" i="1"/>
  <c r="K343" i="1"/>
  <c r="I343" i="1" s="1"/>
  <c r="J342" i="1"/>
  <c r="K342" i="1"/>
  <c r="I342" i="1"/>
  <c r="J341" i="1"/>
  <c r="K341" i="1"/>
  <c r="I341" i="1" s="1"/>
  <c r="J340" i="1"/>
  <c r="K340" i="1"/>
  <c r="I340" i="1"/>
  <c r="J339" i="1"/>
  <c r="K339" i="1"/>
  <c r="I339" i="1" s="1"/>
  <c r="J338" i="1"/>
  <c r="K338" i="1"/>
  <c r="I338" i="1"/>
  <c r="J337" i="1"/>
  <c r="K337" i="1"/>
  <c r="I337" i="1" s="1"/>
  <c r="J336" i="1"/>
  <c r="K336" i="1"/>
  <c r="I336" i="1"/>
  <c r="J335" i="1"/>
  <c r="K335" i="1"/>
  <c r="I335" i="1" s="1"/>
  <c r="J334" i="1"/>
  <c r="K334" i="1"/>
  <c r="I334" i="1"/>
  <c r="J333" i="1"/>
  <c r="K333" i="1"/>
  <c r="I333" i="1" s="1"/>
  <c r="J332" i="1"/>
  <c r="K332" i="1"/>
  <c r="I332" i="1"/>
  <c r="J331" i="1"/>
  <c r="K331" i="1"/>
  <c r="I331" i="1" s="1"/>
  <c r="J330" i="1"/>
  <c r="K330" i="1"/>
  <c r="I330" i="1"/>
  <c r="J329" i="1"/>
  <c r="K329" i="1"/>
  <c r="I329" i="1" s="1"/>
  <c r="J328" i="1"/>
  <c r="K328" i="1"/>
  <c r="I328" i="1"/>
  <c r="J327" i="1"/>
  <c r="K327" i="1"/>
  <c r="I327" i="1" s="1"/>
  <c r="J326" i="1"/>
  <c r="K326" i="1"/>
  <c r="I326" i="1"/>
  <c r="J325" i="1"/>
  <c r="K325" i="1"/>
  <c r="I325" i="1" s="1"/>
  <c r="J324" i="1"/>
  <c r="K324" i="1"/>
  <c r="I324" i="1"/>
  <c r="J323" i="1"/>
  <c r="K323" i="1"/>
  <c r="I323" i="1" s="1"/>
  <c r="J322" i="1"/>
  <c r="K322" i="1"/>
  <c r="I322" i="1"/>
  <c r="J321" i="1"/>
  <c r="K321" i="1"/>
  <c r="I321" i="1" s="1"/>
  <c r="J320" i="1"/>
  <c r="K320" i="1"/>
  <c r="I320" i="1"/>
  <c r="J319" i="1"/>
  <c r="K319" i="1"/>
  <c r="I319" i="1" s="1"/>
  <c r="J318" i="1"/>
  <c r="K318" i="1"/>
  <c r="I318" i="1"/>
  <c r="J317" i="1"/>
  <c r="K317" i="1"/>
  <c r="I317" i="1" s="1"/>
  <c r="J316" i="1"/>
  <c r="K316" i="1"/>
  <c r="I316" i="1"/>
  <c r="J315" i="1"/>
  <c r="K315" i="1"/>
  <c r="I315" i="1" s="1"/>
  <c r="J314" i="1"/>
  <c r="K314" i="1"/>
  <c r="I314" i="1"/>
  <c r="J313" i="1"/>
  <c r="K313" i="1"/>
  <c r="I313" i="1" s="1"/>
  <c r="J312" i="1"/>
  <c r="K312" i="1"/>
  <c r="I312" i="1"/>
  <c r="J311" i="1"/>
  <c r="K311" i="1"/>
  <c r="I311" i="1" s="1"/>
  <c r="J310" i="1"/>
  <c r="K310" i="1"/>
  <c r="I310" i="1"/>
  <c r="J309" i="1"/>
  <c r="K309" i="1"/>
  <c r="I309" i="1" s="1"/>
  <c r="J308" i="1"/>
  <c r="K308" i="1"/>
  <c r="I308" i="1"/>
  <c r="J307" i="1"/>
  <c r="K307" i="1"/>
  <c r="I307" i="1" s="1"/>
  <c r="J306" i="1"/>
  <c r="K306" i="1"/>
  <c r="I306" i="1"/>
  <c r="J305" i="1"/>
  <c r="K305" i="1"/>
  <c r="I305" i="1" s="1"/>
  <c r="J304" i="1"/>
  <c r="K304" i="1"/>
  <c r="I304" i="1"/>
  <c r="J303" i="1"/>
  <c r="K303" i="1"/>
  <c r="I303" i="1" s="1"/>
  <c r="J302" i="1"/>
  <c r="K302" i="1"/>
  <c r="I302" i="1"/>
  <c r="J301" i="1"/>
  <c r="K301" i="1"/>
  <c r="I301" i="1" s="1"/>
  <c r="J300" i="1"/>
  <c r="K300" i="1"/>
  <c r="I300" i="1"/>
  <c r="J299" i="1"/>
  <c r="K299" i="1"/>
  <c r="I299" i="1" s="1"/>
  <c r="J298" i="1"/>
  <c r="K298" i="1"/>
  <c r="I298" i="1"/>
  <c r="J297" i="1"/>
  <c r="K297" i="1"/>
  <c r="I297" i="1" s="1"/>
  <c r="J296" i="1"/>
  <c r="K296" i="1"/>
  <c r="I296" i="1"/>
  <c r="J295" i="1"/>
  <c r="K295" i="1"/>
  <c r="I295" i="1" s="1"/>
  <c r="J294" i="1"/>
  <c r="K294" i="1"/>
  <c r="I294" i="1"/>
  <c r="J293" i="1"/>
  <c r="K293" i="1"/>
  <c r="I293" i="1" s="1"/>
  <c r="J292" i="1"/>
  <c r="K292" i="1"/>
  <c r="I292" i="1"/>
  <c r="J291" i="1"/>
  <c r="K291" i="1"/>
  <c r="I291" i="1" s="1"/>
  <c r="J290" i="1"/>
  <c r="K290" i="1"/>
  <c r="I290" i="1"/>
  <c r="J289" i="1"/>
  <c r="K289" i="1"/>
  <c r="I289" i="1" s="1"/>
  <c r="J288" i="1"/>
  <c r="K288" i="1"/>
  <c r="I288" i="1"/>
  <c r="J287" i="1"/>
  <c r="K287" i="1"/>
  <c r="I287" i="1" s="1"/>
  <c r="J286" i="1"/>
  <c r="K286" i="1"/>
  <c r="I286" i="1"/>
  <c r="J285" i="1"/>
  <c r="K285" i="1"/>
  <c r="I285" i="1" s="1"/>
  <c r="J284" i="1"/>
  <c r="K284" i="1"/>
  <c r="I284" i="1"/>
  <c r="J283" i="1"/>
  <c r="K283" i="1"/>
  <c r="I283" i="1" s="1"/>
  <c r="J282" i="1"/>
  <c r="K282" i="1"/>
  <c r="I282" i="1"/>
  <c r="J281" i="1"/>
  <c r="K281" i="1"/>
  <c r="I281" i="1" s="1"/>
  <c r="J280" i="1"/>
  <c r="K280" i="1"/>
  <c r="I280" i="1"/>
  <c r="J279" i="1"/>
  <c r="K279" i="1"/>
  <c r="I279" i="1" s="1"/>
  <c r="J278" i="1"/>
  <c r="K278" i="1"/>
  <c r="I278" i="1"/>
  <c r="J277" i="1"/>
  <c r="K277" i="1"/>
  <c r="I277" i="1" s="1"/>
  <c r="J276" i="1"/>
  <c r="K276" i="1"/>
  <c r="I276" i="1"/>
  <c r="J275" i="1"/>
  <c r="K275" i="1"/>
  <c r="I275" i="1" s="1"/>
  <c r="J274" i="1"/>
  <c r="K274" i="1"/>
  <c r="I274" i="1"/>
  <c r="J273" i="1"/>
  <c r="K273" i="1"/>
  <c r="I273" i="1" s="1"/>
  <c r="J272" i="1"/>
  <c r="K272" i="1"/>
  <c r="I272" i="1"/>
  <c r="J271" i="1"/>
  <c r="K271" i="1"/>
  <c r="I271" i="1" s="1"/>
  <c r="J270" i="1"/>
  <c r="K270" i="1"/>
  <c r="I270" i="1"/>
  <c r="J269" i="1"/>
  <c r="K269" i="1"/>
  <c r="I269" i="1" s="1"/>
  <c r="J268" i="1"/>
  <c r="K268" i="1"/>
  <c r="I268" i="1"/>
  <c r="J267" i="1"/>
  <c r="K267" i="1"/>
  <c r="I267" i="1" s="1"/>
  <c r="J266" i="1"/>
  <c r="K266" i="1"/>
  <c r="I266" i="1"/>
  <c r="J265" i="1"/>
  <c r="K265" i="1"/>
  <c r="I265" i="1" s="1"/>
  <c r="J264" i="1"/>
  <c r="K264" i="1"/>
  <c r="I264" i="1"/>
  <c r="J263" i="1"/>
  <c r="K263" i="1"/>
  <c r="I263" i="1" s="1"/>
  <c r="J262" i="1"/>
  <c r="K262" i="1"/>
  <c r="I262" i="1"/>
  <c r="J261" i="1"/>
  <c r="K261" i="1"/>
  <c r="I261" i="1" s="1"/>
  <c r="J260" i="1"/>
  <c r="K260" i="1"/>
  <c r="I260" i="1"/>
  <c r="J259" i="1"/>
  <c r="K259" i="1"/>
  <c r="I259" i="1" s="1"/>
  <c r="J258" i="1"/>
  <c r="K258" i="1"/>
  <c r="I258" i="1"/>
  <c r="J257" i="1"/>
  <c r="K257" i="1"/>
  <c r="I257" i="1" s="1"/>
  <c r="J256" i="1"/>
  <c r="K256" i="1"/>
  <c r="I256" i="1"/>
  <c r="J255" i="1"/>
  <c r="K255" i="1"/>
  <c r="I255" i="1" s="1"/>
  <c r="J254" i="1"/>
  <c r="K254" i="1"/>
  <c r="I254" i="1"/>
  <c r="J253" i="1"/>
  <c r="K253" i="1"/>
  <c r="I253" i="1" s="1"/>
  <c r="J252" i="1"/>
  <c r="K252" i="1"/>
  <c r="I252" i="1"/>
  <c r="J251" i="1"/>
  <c r="K251" i="1"/>
  <c r="I251" i="1" s="1"/>
  <c r="J250" i="1"/>
  <c r="K250" i="1"/>
  <c r="I250" i="1"/>
  <c r="J249" i="1"/>
  <c r="K249" i="1"/>
  <c r="I249" i="1" s="1"/>
  <c r="J248" i="1"/>
  <c r="K248" i="1"/>
  <c r="I248" i="1"/>
  <c r="J247" i="1"/>
  <c r="K247" i="1"/>
  <c r="I247" i="1" s="1"/>
  <c r="J246" i="1"/>
  <c r="K246" i="1"/>
  <c r="I246" i="1"/>
  <c r="J245" i="1"/>
  <c r="K245" i="1"/>
  <c r="I245" i="1" s="1"/>
  <c r="J244" i="1"/>
  <c r="K244" i="1"/>
  <c r="I244" i="1"/>
  <c r="J243" i="1"/>
  <c r="K243" i="1"/>
  <c r="I243" i="1" s="1"/>
  <c r="J242" i="1"/>
  <c r="K242" i="1"/>
  <c r="I242" i="1"/>
  <c r="J241" i="1"/>
  <c r="K241" i="1"/>
  <c r="I241" i="1" s="1"/>
  <c r="J240" i="1"/>
  <c r="K240" i="1"/>
  <c r="I240" i="1"/>
  <c r="J239" i="1"/>
  <c r="K239" i="1"/>
  <c r="I239" i="1" s="1"/>
  <c r="J238" i="1"/>
  <c r="K238" i="1"/>
  <c r="I238" i="1"/>
  <c r="J237" i="1"/>
  <c r="K237" i="1"/>
  <c r="I237" i="1" s="1"/>
  <c r="J236" i="1"/>
  <c r="K236" i="1"/>
  <c r="I236" i="1"/>
  <c r="J235" i="1"/>
  <c r="K235" i="1"/>
  <c r="I235" i="1" s="1"/>
  <c r="J234" i="1"/>
  <c r="K234" i="1"/>
  <c r="I234" i="1"/>
  <c r="J233" i="1"/>
  <c r="K233" i="1"/>
  <c r="I233" i="1" s="1"/>
  <c r="J232" i="1"/>
  <c r="K232" i="1"/>
  <c r="I232" i="1"/>
  <c r="J231" i="1"/>
  <c r="K231" i="1"/>
  <c r="I231" i="1" s="1"/>
  <c r="J230" i="1"/>
  <c r="K230" i="1"/>
  <c r="I230" i="1"/>
  <c r="J229" i="1"/>
  <c r="K229" i="1"/>
  <c r="I229" i="1" s="1"/>
  <c r="J228" i="1"/>
  <c r="K228" i="1"/>
  <c r="I228" i="1"/>
  <c r="J227" i="1"/>
  <c r="K227" i="1"/>
  <c r="I227" i="1" s="1"/>
  <c r="J226" i="1"/>
  <c r="K226" i="1"/>
  <c r="I226" i="1"/>
  <c r="J225" i="1"/>
  <c r="K225" i="1"/>
  <c r="I225" i="1" s="1"/>
  <c r="J224" i="1"/>
  <c r="K224" i="1"/>
  <c r="I224" i="1"/>
  <c r="J223" i="1"/>
  <c r="K223" i="1"/>
  <c r="I223" i="1" s="1"/>
  <c r="J222" i="1"/>
  <c r="K222" i="1"/>
  <c r="I222" i="1"/>
  <c r="J221" i="1"/>
  <c r="K221" i="1"/>
  <c r="I221" i="1" s="1"/>
  <c r="J220" i="1"/>
  <c r="K220" i="1"/>
  <c r="I220" i="1"/>
  <c r="J219" i="1"/>
  <c r="K219" i="1"/>
  <c r="I219" i="1" s="1"/>
  <c r="J218" i="1"/>
  <c r="K218" i="1"/>
  <c r="I218" i="1"/>
  <c r="J217" i="1"/>
  <c r="K217" i="1"/>
  <c r="I217" i="1" s="1"/>
  <c r="J216" i="1"/>
  <c r="K216" i="1"/>
  <c r="I216" i="1"/>
  <c r="J215" i="1"/>
  <c r="K215" i="1"/>
  <c r="I215" i="1" s="1"/>
  <c r="J214" i="1"/>
  <c r="K214" i="1"/>
  <c r="I214" i="1"/>
  <c r="J213" i="1"/>
  <c r="K213" i="1"/>
  <c r="I213" i="1" s="1"/>
  <c r="J212" i="1"/>
  <c r="K212" i="1"/>
  <c r="I212" i="1"/>
  <c r="J211" i="1"/>
  <c r="K211" i="1"/>
  <c r="I211" i="1" s="1"/>
  <c r="J210" i="1"/>
  <c r="K210" i="1"/>
  <c r="I210" i="1"/>
  <c r="J209" i="1"/>
  <c r="K209" i="1"/>
  <c r="I209" i="1" s="1"/>
  <c r="J208" i="1"/>
  <c r="K208" i="1"/>
  <c r="I208" i="1"/>
  <c r="J207" i="1"/>
  <c r="K207" i="1"/>
  <c r="I207" i="1" s="1"/>
  <c r="J206" i="1"/>
  <c r="K206" i="1"/>
  <c r="I206" i="1"/>
  <c r="J205" i="1"/>
  <c r="K205" i="1"/>
  <c r="I205" i="1" s="1"/>
  <c r="J204" i="1"/>
  <c r="K204" i="1"/>
  <c r="I204" i="1"/>
  <c r="J203" i="1"/>
  <c r="K203" i="1"/>
  <c r="I203" i="1" s="1"/>
  <c r="J202" i="1"/>
  <c r="K202" i="1"/>
  <c r="I202" i="1"/>
  <c r="J201" i="1"/>
  <c r="K201" i="1"/>
  <c r="I201" i="1" s="1"/>
  <c r="J200" i="1"/>
  <c r="K200" i="1"/>
  <c r="I200" i="1"/>
  <c r="J199" i="1"/>
  <c r="K199" i="1"/>
  <c r="I199" i="1" s="1"/>
  <c r="J198" i="1"/>
  <c r="K198" i="1"/>
  <c r="I198" i="1"/>
  <c r="J197" i="1"/>
  <c r="K197" i="1"/>
  <c r="I197" i="1" s="1"/>
  <c r="J196" i="1"/>
  <c r="K196" i="1"/>
  <c r="I196" i="1"/>
  <c r="J195" i="1"/>
  <c r="K195" i="1"/>
  <c r="I195" i="1" s="1"/>
  <c r="J194" i="1"/>
  <c r="K194" i="1"/>
  <c r="I194" i="1"/>
  <c r="J193" i="1"/>
  <c r="K193" i="1"/>
  <c r="I193" i="1" s="1"/>
  <c r="J192" i="1"/>
  <c r="K192" i="1"/>
  <c r="I192" i="1"/>
  <c r="J191" i="1"/>
  <c r="K191" i="1"/>
  <c r="I191" i="1" s="1"/>
  <c r="J190" i="1"/>
  <c r="K190" i="1"/>
  <c r="I190" i="1"/>
  <c r="J189" i="1"/>
  <c r="K189" i="1"/>
  <c r="I189" i="1" s="1"/>
  <c r="J188" i="1"/>
  <c r="K188" i="1"/>
  <c r="I188" i="1"/>
  <c r="J187" i="1"/>
  <c r="K187" i="1"/>
  <c r="I187" i="1" s="1"/>
  <c r="J186" i="1"/>
  <c r="K186" i="1"/>
  <c r="I186" i="1"/>
  <c r="J185" i="1"/>
  <c r="K185" i="1"/>
  <c r="I185" i="1" s="1"/>
  <c r="J184" i="1"/>
  <c r="K184" i="1"/>
  <c r="I184" i="1"/>
  <c r="J183" i="1"/>
  <c r="K183" i="1"/>
  <c r="I183" i="1" s="1"/>
  <c r="J182" i="1"/>
  <c r="K182" i="1"/>
  <c r="I182" i="1"/>
  <c r="J181" i="1"/>
  <c r="K181" i="1"/>
  <c r="I181" i="1" s="1"/>
  <c r="J180" i="1"/>
  <c r="K180" i="1"/>
  <c r="I180" i="1"/>
  <c r="J179" i="1"/>
  <c r="K179" i="1"/>
  <c r="I179" i="1" s="1"/>
  <c r="J178" i="1"/>
  <c r="K178" i="1"/>
  <c r="I178" i="1"/>
  <c r="J177" i="1"/>
  <c r="K177" i="1"/>
  <c r="I177" i="1" s="1"/>
  <c r="J176" i="1"/>
  <c r="K176" i="1"/>
  <c r="I176" i="1"/>
  <c r="J175" i="1"/>
  <c r="K175" i="1"/>
  <c r="I175" i="1" s="1"/>
  <c r="J174" i="1"/>
  <c r="K174" i="1"/>
  <c r="I174" i="1"/>
  <c r="J173" i="1"/>
  <c r="K173" i="1"/>
  <c r="I173" i="1" s="1"/>
  <c r="J172" i="1"/>
  <c r="K172" i="1"/>
  <c r="I172" i="1"/>
  <c r="J171" i="1"/>
  <c r="K171" i="1"/>
  <c r="I171" i="1" s="1"/>
  <c r="J170" i="1"/>
  <c r="K170" i="1"/>
  <c r="I170" i="1"/>
  <c r="J169" i="1"/>
  <c r="K169" i="1"/>
  <c r="I169" i="1" s="1"/>
  <c r="J168" i="1"/>
  <c r="K168" i="1"/>
  <c r="I168" i="1"/>
  <c r="J167" i="1"/>
  <c r="K167" i="1"/>
  <c r="I167" i="1" s="1"/>
  <c r="J166" i="1"/>
  <c r="K166" i="1"/>
  <c r="I166" i="1"/>
  <c r="J165" i="1"/>
  <c r="K165" i="1"/>
  <c r="I165" i="1" s="1"/>
  <c r="J164" i="1"/>
  <c r="K164" i="1"/>
  <c r="I164" i="1"/>
  <c r="J163" i="1"/>
  <c r="K163" i="1"/>
  <c r="I163" i="1" s="1"/>
  <c r="J162" i="1"/>
  <c r="K162" i="1"/>
  <c r="I162" i="1"/>
  <c r="J161" i="1"/>
  <c r="K161" i="1"/>
  <c r="I161" i="1" s="1"/>
  <c r="J160" i="1"/>
  <c r="K160" i="1"/>
  <c r="I160" i="1"/>
  <c r="J159" i="1"/>
  <c r="K159" i="1"/>
  <c r="I159" i="1" s="1"/>
  <c r="J158" i="1"/>
  <c r="K158" i="1"/>
  <c r="I158" i="1"/>
  <c r="J157" i="1"/>
  <c r="K157" i="1"/>
  <c r="I157" i="1" s="1"/>
  <c r="J156" i="1"/>
  <c r="K156" i="1"/>
  <c r="I156" i="1"/>
  <c r="J155" i="1"/>
  <c r="K155" i="1"/>
  <c r="I155" i="1" s="1"/>
  <c r="J154" i="1"/>
  <c r="K154" i="1"/>
  <c r="I154" i="1"/>
  <c r="J153" i="1"/>
  <c r="K153" i="1"/>
  <c r="I153" i="1" s="1"/>
  <c r="J152" i="1"/>
  <c r="K152" i="1"/>
  <c r="I152" i="1"/>
  <c r="J151" i="1"/>
  <c r="K151" i="1"/>
  <c r="I151" i="1" s="1"/>
  <c r="J150" i="1"/>
  <c r="K150" i="1"/>
  <c r="I150" i="1"/>
  <c r="J149" i="1"/>
  <c r="K149" i="1"/>
  <c r="I149" i="1" s="1"/>
  <c r="J148" i="1"/>
  <c r="K148" i="1"/>
  <c r="I148" i="1"/>
  <c r="J147" i="1"/>
  <c r="K147" i="1"/>
  <c r="I147" i="1" s="1"/>
  <c r="J146" i="1"/>
  <c r="K146" i="1"/>
  <c r="I146" i="1"/>
  <c r="J145" i="1"/>
  <c r="K145" i="1"/>
  <c r="I145" i="1" s="1"/>
  <c r="J144" i="1"/>
  <c r="K144" i="1"/>
  <c r="I144" i="1"/>
  <c r="J143" i="1"/>
  <c r="K143" i="1"/>
  <c r="I143" i="1" s="1"/>
  <c r="J142" i="1"/>
  <c r="K142" i="1"/>
  <c r="I142" i="1"/>
  <c r="J141" i="1"/>
  <c r="K141" i="1"/>
  <c r="I141" i="1" s="1"/>
  <c r="J140" i="1"/>
  <c r="K140" i="1"/>
  <c r="I140" i="1"/>
  <c r="J139" i="1"/>
  <c r="K139" i="1"/>
  <c r="I139" i="1" s="1"/>
  <c r="J138" i="1"/>
  <c r="K138" i="1"/>
  <c r="I138" i="1"/>
  <c r="J137" i="1"/>
  <c r="K137" i="1"/>
  <c r="I137" i="1" s="1"/>
  <c r="J136" i="1"/>
  <c r="K136" i="1"/>
  <c r="I136" i="1"/>
  <c r="J135" i="1"/>
  <c r="K135" i="1"/>
  <c r="I135" i="1" s="1"/>
  <c r="J134" i="1"/>
  <c r="K134" i="1"/>
  <c r="I134" i="1"/>
  <c r="J133" i="1"/>
  <c r="K133" i="1"/>
  <c r="I133" i="1" s="1"/>
  <c r="J132" i="1"/>
  <c r="K132" i="1"/>
  <c r="I132" i="1"/>
  <c r="J131" i="1"/>
  <c r="K131" i="1"/>
  <c r="I131" i="1" s="1"/>
  <c r="J130" i="1"/>
  <c r="K130" i="1"/>
  <c r="I130" i="1"/>
  <c r="J129" i="1"/>
  <c r="K129" i="1"/>
  <c r="I129" i="1" s="1"/>
  <c r="J128" i="1"/>
  <c r="K128" i="1"/>
  <c r="I128" i="1"/>
  <c r="J127" i="1"/>
  <c r="K127" i="1"/>
  <c r="I127" i="1" s="1"/>
  <c r="J126" i="1"/>
  <c r="K126" i="1"/>
  <c r="I126" i="1"/>
  <c r="J125" i="1"/>
  <c r="K125" i="1"/>
  <c r="I125" i="1" s="1"/>
  <c r="J124" i="1"/>
  <c r="K124" i="1"/>
  <c r="I124" i="1"/>
  <c r="J123" i="1"/>
  <c r="K123" i="1"/>
  <c r="I123" i="1" s="1"/>
  <c r="J122" i="1"/>
  <c r="K122" i="1"/>
  <c r="I122" i="1"/>
  <c r="J121" i="1"/>
  <c r="K121" i="1"/>
  <c r="I121" i="1" s="1"/>
  <c r="J120" i="1"/>
  <c r="K120" i="1"/>
  <c r="I120" i="1"/>
  <c r="J119" i="1"/>
  <c r="K119" i="1"/>
  <c r="I119" i="1" s="1"/>
  <c r="J118" i="1"/>
  <c r="K118" i="1"/>
  <c r="I118" i="1"/>
  <c r="J117" i="1"/>
  <c r="K117" i="1"/>
  <c r="I117" i="1" s="1"/>
  <c r="J116" i="1"/>
  <c r="K116" i="1"/>
  <c r="I116" i="1"/>
  <c r="J115" i="1"/>
  <c r="K115" i="1"/>
  <c r="I115" i="1" s="1"/>
  <c r="J114" i="1"/>
  <c r="K114" i="1"/>
  <c r="I114" i="1"/>
  <c r="J113" i="1"/>
  <c r="K113" i="1"/>
  <c r="I113" i="1" s="1"/>
  <c r="J112" i="1"/>
  <c r="K112" i="1"/>
  <c r="I112" i="1"/>
  <c r="J111" i="1"/>
  <c r="K111" i="1"/>
  <c r="I111" i="1" s="1"/>
  <c r="J110" i="1"/>
  <c r="K110" i="1"/>
  <c r="I110" i="1"/>
  <c r="J109" i="1"/>
  <c r="K109" i="1"/>
  <c r="I109" i="1" s="1"/>
  <c r="J108" i="1"/>
  <c r="K108" i="1"/>
  <c r="I108" i="1"/>
  <c r="J107" i="1"/>
  <c r="K107" i="1"/>
  <c r="I107" i="1" s="1"/>
  <c r="J106" i="1"/>
  <c r="K106" i="1"/>
  <c r="I106" i="1"/>
  <c r="J105" i="1"/>
  <c r="K105" i="1"/>
  <c r="I105" i="1" s="1"/>
  <c r="J104" i="1"/>
  <c r="K104" i="1"/>
  <c r="I104" i="1"/>
  <c r="J103" i="1"/>
  <c r="K103" i="1"/>
  <c r="I103" i="1" s="1"/>
  <c r="J102" i="1"/>
  <c r="K102" i="1"/>
  <c r="I102" i="1"/>
  <c r="J101" i="1"/>
  <c r="K101" i="1"/>
  <c r="I101" i="1" s="1"/>
  <c r="J100" i="1"/>
  <c r="K100" i="1"/>
  <c r="I100" i="1"/>
  <c r="J99" i="1"/>
  <c r="K99" i="1"/>
  <c r="I99" i="1" s="1"/>
  <c r="J98" i="1"/>
  <c r="K98" i="1"/>
  <c r="I98" i="1"/>
  <c r="J97" i="1"/>
  <c r="K97" i="1"/>
  <c r="I97" i="1" s="1"/>
  <c r="J96" i="1"/>
  <c r="K96" i="1"/>
  <c r="I96" i="1"/>
  <c r="J95" i="1"/>
  <c r="K95" i="1"/>
  <c r="I95" i="1" s="1"/>
  <c r="J94" i="1"/>
  <c r="K94" i="1"/>
  <c r="I94" i="1"/>
  <c r="J93" i="1"/>
  <c r="K93" i="1"/>
  <c r="I93" i="1" s="1"/>
  <c r="J92" i="1"/>
  <c r="K92" i="1"/>
  <c r="I92" i="1"/>
  <c r="J91" i="1"/>
  <c r="K91" i="1"/>
  <c r="I91" i="1" s="1"/>
  <c r="J90" i="1"/>
  <c r="K90" i="1"/>
  <c r="I90" i="1"/>
  <c r="J89" i="1"/>
  <c r="K89" i="1"/>
  <c r="I89" i="1" s="1"/>
  <c r="J88" i="1"/>
  <c r="K88" i="1"/>
  <c r="I88" i="1"/>
  <c r="J87" i="1"/>
  <c r="K87" i="1"/>
  <c r="I87" i="1" s="1"/>
  <c r="J86" i="1"/>
  <c r="K86" i="1"/>
  <c r="I86" i="1"/>
  <c r="J85" i="1"/>
  <c r="K85" i="1"/>
  <c r="I85" i="1" s="1"/>
  <c r="J84" i="1"/>
  <c r="K84" i="1"/>
  <c r="I84" i="1"/>
  <c r="J83" i="1"/>
  <c r="K83" i="1"/>
  <c r="I83" i="1" s="1"/>
  <c r="J82" i="1"/>
  <c r="K82" i="1"/>
  <c r="I82" i="1"/>
  <c r="J81" i="1"/>
  <c r="K81" i="1"/>
  <c r="I81" i="1" s="1"/>
  <c r="J80" i="1"/>
  <c r="K80" i="1"/>
  <c r="I80" i="1"/>
  <c r="J79" i="1"/>
  <c r="K79" i="1"/>
  <c r="I79" i="1" s="1"/>
  <c r="J78" i="1"/>
  <c r="K78" i="1"/>
  <c r="I78" i="1"/>
  <c r="J77" i="1"/>
  <c r="K77" i="1"/>
  <c r="I77" i="1" s="1"/>
  <c r="J76" i="1"/>
  <c r="K76" i="1"/>
  <c r="I76" i="1"/>
  <c r="J75" i="1"/>
  <c r="K75" i="1"/>
  <c r="I75" i="1" s="1"/>
  <c r="J74" i="1"/>
  <c r="K74" i="1"/>
  <c r="I74" i="1"/>
  <c r="J73" i="1"/>
  <c r="K73" i="1"/>
  <c r="I73" i="1" s="1"/>
  <c r="J72" i="1"/>
  <c r="K72" i="1"/>
  <c r="I72" i="1"/>
  <c r="J71" i="1"/>
  <c r="K71" i="1"/>
  <c r="I71" i="1" s="1"/>
  <c r="J70" i="1"/>
  <c r="K70" i="1"/>
  <c r="I70" i="1"/>
  <c r="J69" i="1"/>
  <c r="K69" i="1"/>
  <c r="I69" i="1" s="1"/>
  <c r="J68" i="1"/>
  <c r="K68" i="1"/>
  <c r="I68" i="1"/>
  <c r="J67" i="1"/>
  <c r="K67" i="1"/>
  <c r="I67" i="1" s="1"/>
  <c r="J66" i="1"/>
  <c r="K66" i="1"/>
  <c r="I66" i="1"/>
  <c r="J65" i="1"/>
  <c r="K65" i="1"/>
  <c r="I65" i="1" s="1"/>
  <c r="J64" i="1"/>
  <c r="K64" i="1"/>
  <c r="I64" i="1"/>
  <c r="J63" i="1"/>
  <c r="K63" i="1"/>
  <c r="I63" i="1" s="1"/>
  <c r="J62" i="1"/>
  <c r="K62" i="1"/>
  <c r="I62" i="1"/>
  <c r="J61" i="1"/>
  <c r="K61" i="1"/>
  <c r="I61" i="1" s="1"/>
  <c r="J60" i="1"/>
  <c r="K60" i="1"/>
  <c r="I60" i="1"/>
  <c r="J59" i="1"/>
  <c r="K59" i="1"/>
  <c r="I59" i="1" s="1"/>
  <c r="J58" i="1"/>
  <c r="K58" i="1"/>
  <c r="I58" i="1"/>
  <c r="J57" i="1"/>
  <c r="K57" i="1"/>
  <c r="I57" i="1" s="1"/>
  <c r="J56" i="1"/>
  <c r="K56" i="1"/>
  <c r="I56" i="1"/>
  <c r="J55" i="1"/>
  <c r="K55" i="1"/>
  <c r="I55" i="1" s="1"/>
  <c r="J54" i="1"/>
  <c r="K54" i="1"/>
  <c r="I54" i="1"/>
  <c r="J53" i="1"/>
  <c r="K53" i="1"/>
  <c r="I53" i="1" s="1"/>
  <c r="J52" i="1"/>
  <c r="K52" i="1"/>
  <c r="I52" i="1"/>
  <c r="J51" i="1"/>
  <c r="K51" i="1"/>
  <c r="I51" i="1" s="1"/>
  <c r="J50" i="1"/>
  <c r="K50" i="1"/>
  <c r="I50" i="1"/>
  <c r="J49" i="1"/>
  <c r="K49" i="1"/>
  <c r="I49" i="1" s="1"/>
  <c r="J48" i="1"/>
  <c r="K48" i="1"/>
  <c r="I48" i="1"/>
  <c r="J47" i="1"/>
  <c r="K47" i="1"/>
  <c r="I47" i="1" s="1"/>
  <c r="J46" i="1"/>
  <c r="K46" i="1"/>
  <c r="I46" i="1"/>
  <c r="J45" i="1"/>
  <c r="K45" i="1"/>
  <c r="I45" i="1" s="1"/>
  <c r="J44" i="1"/>
  <c r="K44" i="1"/>
  <c r="I44" i="1"/>
  <c r="J43" i="1"/>
  <c r="K43" i="1"/>
  <c r="I43" i="1" s="1"/>
  <c r="J42" i="1"/>
  <c r="K42" i="1"/>
  <c r="I42" i="1"/>
  <c r="J41" i="1"/>
  <c r="K41" i="1"/>
  <c r="I41" i="1" s="1"/>
  <c r="J40" i="1"/>
  <c r="K40" i="1"/>
  <c r="I40" i="1"/>
  <c r="J39" i="1"/>
  <c r="K39" i="1"/>
  <c r="I39" i="1" s="1"/>
  <c r="J38" i="1"/>
  <c r="K38" i="1"/>
  <c r="I38" i="1"/>
  <c r="J37" i="1"/>
  <c r="K37" i="1"/>
  <c r="I37" i="1" s="1"/>
  <c r="J36" i="1"/>
  <c r="K36" i="1"/>
  <c r="I36" i="1"/>
  <c r="J35" i="1"/>
  <c r="K35" i="1"/>
  <c r="I35" i="1" s="1"/>
  <c r="J34" i="1"/>
  <c r="K34" i="1"/>
  <c r="I34" i="1"/>
  <c r="J33" i="1"/>
  <c r="K33" i="1"/>
  <c r="I33" i="1" s="1"/>
  <c r="J32" i="1"/>
  <c r="K32" i="1"/>
  <c r="I32" i="1"/>
  <c r="J31" i="1"/>
  <c r="K31" i="1"/>
  <c r="I31" i="1" s="1"/>
  <c r="J30" i="1"/>
  <c r="K30" i="1"/>
  <c r="I30" i="1"/>
  <c r="J29" i="1"/>
  <c r="K29" i="1"/>
  <c r="I29" i="1" s="1"/>
  <c r="J28" i="1"/>
  <c r="K28" i="1"/>
  <c r="I28" i="1"/>
  <c r="J27" i="1"/>
  <c r="K27" i="1"/>
  <c r="I27" i="1" s="1"/>
  <c r="J26" i="1"/>
  <c r="K26" i="1"/>
  <c r="I26" i="1"/>
  <c r="J25" i="1"/>
  <c r="K25" i="1"/>
  <c r="I25" i="1" s="1"/>
  <c r="J24" i="1"/>
  <c r="K24" i="1"/>
  <c r="I24" i="1"/>
  <c r="J23" i="1"/>
  <c r="K23" i="1"/>
  <c r="I23" i="1" s="1"/>
  <c r="J22" i="1"/>
  <c r="K22" i="1"/>
  <c r="I22" i="1"/>
  <c r="J21" i="1"/>
  <c r="K21" i="1"/>
  <c r="I21" i="1" s="1"/>
  <c r="J20" i="1"/>
  <c r="K20" i="1"/>
  <c r="I20" i="1"/>
  <c r="J19" i="1"/>
  <c r="K19" i="1"/>
  <c r="I19" i="1" s="1"/>
  <c r="J18" i="1"/>
  <c r="K18" i="1"/>
  <c r="I18" i="1"/>
  <c r="J17" i="1"/>
  <c r="K17" i="1"/>
  <c r="I17" i="1" s="1"/>
  <c r="J16" i="1"/>
  <c r="K16" i="1"/>
  <c r="I16" i="1"/>
  <c r="J15" i="1"/>
  <c r="K15" i="1"/>
  <c r="I15" i="1" s="1"/>
  <c r="J14" i="1"/>
  <c r="K14" i="1"/>
  <c r="I14" i="1"/>
  <c r="J13" i="1"/>
  <c r="K13" i="1"/>
  <c r="I13" i="1" s="1"/>
  <c r="J12" i="1"/>
  <c r="K12" i="1"/>
  <c r="I12" i="1"/>
  <c r="J11" i="1"/>
  <c r="K11" i="1"/>
  <c r="I11" i="1" s="1"/>
  <c r="J10" i="1"/>
  <c r="K10" i="1"/>
  <c r="I10" i="1"/>
  <c r="J9" i="1"/>
  <c r="K9" i="1"/>
  <c r="I9" i="1" s="1"/>
  <c r="J8" i="1"/>
  <c r="K8" i="1"/>
  <c r="I8" i="1"/>
  <c r="J7" i="1"/>
  <c r="K7" i="1"/>
  <c r="I7" i="1" s="1"/>
  <c r="J6" i="1"/>
  <c r="K6" i="1"/>
  <c r="I6" i="1"/>
  <c r="J5" i="1"/>
  <c r="K5" i="1"/>
  <c r="I5" i="1" s="1"/>
  <c r="J4" i="1"/>
  <c r="K4" i="1"/>
  <c r="I4" i="1"/>
  <c r="J3" i="1"/>
  <c r="K3" i="1"/>
  <c r="I3" i="1" s="1"/>
  <c r="J2" i="1"/>
  <c r="K2" i="1"/>
  <c r="I2" i="1"/>
  <c r="I2" i="6"/>
  <c r="Y3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Y4" i="6"/>
  <c r="W4" i="6"/>
  <c r="W18" i="6" s="1"/>
  <c r="Y5" i="6"/>
  <c r="W5" i="6"/>
  <c r="Y6" i="6"/>
  <c r="W6" i="6"/>
  <c r="Y7" i="6"/>
  <c r="W7" i="6"/>
  <c r="Y8" i="6"/>
  <c r="W8" i="6"/>
  <c r="Y9" i="6"/>
  <c r="W9" i="6"/>
  <c r="Y10" i="6"/>
  <c r="W10" i="6"/>
  <c r="Y11" i="6"/>
  <c r="W11" i="6"/>
  <c r="Y12" i="6"/>
  <c r="W12" i="6"/>
  <c r="Y13" i="6"/>
  <c r="W13" i="6"/>
  <c r="Y14" i="6"/>
  <c r="W14" i="6"/>
  <c r="Y15" i="6"/>
  <c r="W15" i="6"/>
  <c r="Y16" i="6"/>
  <c r="W1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2" i="6"/>
  <c r="AA274" i="6"/>
  <c r="AA250" i="6"/>
  <c r="AA227" i="6"/>
  <c r="AA204" i="6"/>
  <c r="AA181" i="6"/>
  <c r="AA157" i="6"/>
  <c r="AA134" i="6"/>
  <c r="AA111" i="6"/>
  <c r="AA88" i="6"/>
  <c r="AA65" i="6"/>
  <c r="AA38" i="6"/>
  <c r="AA18" i="6"/>
  <c r="W3" i="6"/>
  <c r="Y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23" i="6"/>
</calcChain>
</file>

<file path=xl/sharedStrings.xml><?xml version="1.0" encoding="utf-8"?>
<sst xmlns="http://schemas.openxmlformats.org/spreadsheetml/2006/main" count="5017" uniqueCount="95">
  <si>
    <t>Reef</t>
  </si>
  <si>
    <t>Transect</t>
  </si>
  <si>
    <t>Species</t>
  </si>
  <si>
    <t>% Mortality</t>
  </si>
  <si>
    <t>Honolua South</t>
  </si>
  <si>
    <t>PLOB</t>
  </si>
  <si>
    <t>MCAP</t>
  </si>
  <si>
    <t>Width (m)</t>
  </si>
  <si>
    <t>Length (m)</t>
  </si>
  <si>
    <t>PMEA</t>
  </si>
  <si>
    <t>Honolua North</t>
  </si>
  <si>
    <r>
      <t>Area (cm</t>
    </r>
    <r>
      <rPr>
        <vertAlign val="superscript"/>
        <sz val="8"/>
        <rFont val="Arial"/>
        <family val="2"/>
      </rPr>
      <t>2</t>
    </r>
    <r>
      <rPr>
        <sz val="8"/>
        <rFont val="Arial"/>
      </rPr>
      <t>)</t>
    </r>
  </si>
  <si>
    <t>PCAP</t>
  </si>
  <si>
    <t>Bin</t>
  </si>
  <si>
    <t>More</t>
  </si>
  <si>
    <t>Frequency</t>
  </si>
  <si>
    <t>Height (m)</t>
  </si>
  <si>
    <t>MVER</t>
  </si>
  <si>
    <t>Puamana</t>
  </si>
  <si>
    <t>Site</t>
  </si>
  <si>
    <t>North</t>
  </si>
  <si>
    <t>South</t>
  </si>
  <si>
    <t>Off</t>
  </si>
  <si>
    <t>Honolua</t>
  </si>
  <si>
    <t>Olowalu</t>
  </si>
  <si>
    <t>NEW:   L(m)</t>
  </si>
  <si>
    <t xml:space="preserve"> W (m)</t>
  </si>
  <si>
    <t xml:space="preserve"> H (m)</t>
  </si>
  <si>
    <t>&lt;-an additional P.lobata observation</t>
  </si>
  <si>
    <t>&lt;-addional P.lobata observation</t>
  </si>
  <si>
    <t>&lt;-addional P.meandrina observation</t>
  </si>
  <si>
    <t>&lt;-additional P.meandrina observation</t>
  </si>
  <si>
    <t>&lt;-additional P.meandrina observation still Transect #1 Honolua N</t>
  </si>
  <si>
    <t>&lt;-additional P. meandrina observation</t>
  </si>
  <si>
    <t>&lt;- additional P.meandrina observation, still transect #5 Honolua N</t>
  </si>
  <si>
    <t>Eric- The bolded observations are new. Which means I could not find the already done LxW corals to add in the Heights</t>
  </si>
  <si>
    <t>I arranged them so that the new observations corresponds to the species in column C</t>
  </si>
  <si>
    <t>Where they don't correspond, since there was no room to match up the new observations with the correct spp in column C, I listed the "&lt;-additional Xspp observation"</t>
  </si>
  <si>
    <t>Hope you understand this.</t>
  </si>
  <si>
    <t>Kamuela</t>
  </si>
  <si>
    <t>Area (cm2)</t>
  </si>
  <si>
    <t>Count of Species</t>
  </si>
  <si>
    <t>Total</t>
  </si>
  <si>
    <t>North Total</t>
  </si>
  <si>
    <t>South Total</t>
  </si>
  <si>
    <t>Honolua Total</t>
  </si>
  <si>
    <t>Off Total</t>
  </si>
  <si>
    <t>Olowalu Total</t>
  </si>
  <si>
    <t>Puamana Total</t>
  </si>
  <si>
    <t>Grand Total</t>
  </si>
  <si>
    <t>Olowalu Off</t>
  </si>
  <si>
    <t>Puamana Off</t>
  </si>
  <si>
    <t>Length (cm)</t>
  </si>
  <si>
    <t>Width (cm)</t>
  </si>
  <si>
    <t>Height (cm)</t>
  </si>
  <si>
    <t>Mcap</t>
  </si>
  <si>
    <t>Plob</t>
  </si>
  <si>
    <t>Pmea</t>
  </si>
  <si>
    <t>Log</t>
  </si>
  <si>
    <t>InvLog</t>
  </si>
  <si>
    <t>Loc</t>
  </si>
  <si>
    <t xml:space="preserve">HonNorth MCAP </t>
  </si>
  <si>
    <t xml:space="preserve">HonNorth PLOB </t>
  </si>
  <si>
    <t xml:space="preserve">HonNorth PMEA </t>
  </si>
  <si>
    <t xml:space="preserve">HonSouth MCAP </t>
  </si>
  <si>
    <t xml:space="preserve">HonSouth PLOB </t>
  </si>
  <si>
    <t xml:space="preserve">HonSouth PMEA </t>
  </si>
  <si>
    <t xml:space="preserve">OloOff   MCAP </t>
  </si>
  <si>
    <t xml:space="preserve">OloOff   PLOB </t>
  </si>
  <si>
    <t xml:space="preserve">OloOff   PMEA </t>
  </si>
  <si>
    <t xml:space="preserve">PuaOff   MCAP </t>
  </si>
  <si>
    <t xml:space="preserve">PuaOff   PLOB </t>
  </si>
  <si>
    <t xml:space="preserve">PuaOff   PMEA </t>
  </si>
  <si>
    <t>HonNorth</t>
  </si>
  <si>
    <t>HonSouth</t>
  </si>
  <si>
    <t>OloOff</t>
  </si>
  <si>
    <t>PuaOff</t>
  </si>
  <si>
    <t>Size Category</t>
  </si>
  <si>
    <t>Statistica Category</t>
  </si>
  <si>
    <t>Number of colonies</t>
  </si>
  <si>
    <t>% Partial Mortality</t>
  </si>
  <si>
    <t>0-0.37</t>
  </si>
  <si>
    <t>0.37-1</t>
  </si>
  <si>
    <t>1-3</t>
  </si>
  <si>
    <t>3-7</t>
  </si>
  <si>
    <t>7-20</t>
  </si>
  <si>
    <t>20-55</t>
  </si>
  <si>
    <t>55-148</t>
  </si>
  <si>
    <t>148-403</t>
  </si>
  <si>
    <t>403-1097</t>
  </si>
  <si>
    <t>1097-2981</t>
  </si>
  <si>
    <t>2981-8103</t>
  </si>
  <si>
    <t>8103-22026</t>
  </si>
  <si>
    <t>22026-59874</t>
  </si>
  <si>
    <t>59874-162754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</si>
</sst>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5" x14ac:knownFonts="1">
    <font>
      <sz val="8"/>
      <name val="Arial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" fontId="0" fillId="0" borderId="0" xfId="0" applyNumberForma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NumberFormat="1" applyBorder="1"/>
    <xf numFmtId="2" fontId="0" fillId="0" borderId="0" xfId="0" applyNumberForma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/>
    <xf numFmtId="0" fontId="0" fillId="0" borderId="3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 - Mcap</a:t>
            </a:r>
          </a:p>
        </c:rich>
      </c:tx>
      <c:layout>
        <c:manualLayout>
          <c:xMode val="edge"/>
          <c:yMode val="edge"/>
          <c:x val="0.34693877551020408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1224489795919"/>
          <c:y val="0.12631622230065206"/>
          <c:w val="0.81377551020408168"/>
          <c:h val="0.680704086842402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Species'!$L$2:$L$23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Species'!$M$2:$M$23</c:f>
              <c:numCache>
                <c:formatCode>General</c:formatCode>
                <c:ptCount val="22"/>
                <c:pt idx="0">
                  <c:v>0</c:v>
                </c:pt>
                <c:pt idx="1">
                  <c:v>30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21888"/>
        <c:axId val="39699200"/>
      </c:barChart>
      <c:catAx>
        <c:axId val="392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214285714285715"/>
              <c:y val="0.91228382772693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69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5918367346938778E-2"/>
              <c:y val="0.35789596318518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221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 - Mcap</a:t>
            </a:r>
          </a:p>
        </c:rich>
      </c:tx>
      <c:layout>
        <c:manualLayout>
          <c:xMode val="edge"/>
          <c:yMode val="edge"/>
          <c:x val="0.35877951748250009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2759951395394"/>
          <c:y val="0.12237783131049107"/>
          <c:w val="0.81425138719432644"/>
          <c:h val="0.6118891565524553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Species'!$L$277:$L$298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Species'!$M$277:$M$298</c:f>
              <c:numCache>
                <c:formatCode>General</c:formatCode>
                <c:ptCount val="22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66560"/>
        <c:axId val="37268480"/>
      </c:barChart>
      <c:catAx>
        <c:axId val="372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37268997666682"/>
              <c:y val="0.87412736650350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684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7268480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712569359716323E-2"/>
              <c:y val="0.31818236140727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66560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 - Plob</a:t>
            </a:r>
          </a:p>
        </c:rich>
      </c:tx>
      <c:layout>
        <c:manualLayout>
          <c:xMode val="edge"/>
          <c:yMode val="edge"/>
          <c:x val="0.36641312423744693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2759951395394"/>
          <c:y val="0.19930103956279974"/>
          <c:w val="0.81425138719432644"/>
          <c:h val="0.5349659483001466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Species'!$L$300:$L$331</c:f>
              <c:strCache>
                <c:ptCount val="3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More</c:v>
                </c:pt>
              </c:strCache>
            </c:strRef>
          </c:cat>
          <c:val>
            <c:numRef>
              <c:f>'Size-Frequency x Species'!$M$300:$M$331</c:f>
              <c:numCache>
                <c:formatCode>General</c:formatCode>
                <c:ptCount val="32"/>
                <c:pt idx="0">
                  <c:v>0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76672"/>
        <c:axId val="37282944"/>
      </c:barChart>
      <c:catAx>
        <c:axId val="372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37268997666682"/>
              <c:y val="0.87412736650350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8294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728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712569359716323E-2"/>
              <c:y val="0.356643965533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76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 - Pmea</a:t>
            </a:r>
          </a:p>
        </c:rich>
      </c:tx>
      <c:layout>
        <c:manualLayout>
          <c:xMode val="edge"/>
          <c:yMode val="edge"/>
          <c:x val="0.35623498189751784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2759951395394"/>
          <c:y val="0.12280743834785618"/>
          <c:w val="0.81425138719432644"/>
          <c:h val="0.6105284077864849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Species'!$L$348:$L$369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Species'!$M$348:$M$369</c:f>
              <c:numCache>
                <c:formatCode>General</c:formatCode>
                <c:ptCount val="2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99328"/>
        <c:axId val="37301248"/>
      </c:barChart>
      <c:catAx>
        <c:axId val="372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37268997666682"/>
              <c:y val="0.87368720424617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12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7301248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712569359716323E-2"/>
              <c:y val="0.31929933970442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9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North-Mcap</a:t>
            </a:r>
          </a:p>
        </c:rich>
      </c:tx>
      <c:layout>
        <c:manualLayout>
          <c:xMode val="edge"/>
          <c:yMode val="edge"/>
          <c:x val="0.35214446952595935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27169220738717"/>
          <c:w val="0.82167042889390518"/>
          <c:h val="0.644509580063420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Species'!$Z$3:$Z$17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Species'!$AA$3:$AA$17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09440"/>
        <c:axId val="37319808"/>
      </c:barChart>
      <c:catAx>
        <c:axId val="373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89390519187359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1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319808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144544154940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94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North-Plob</a:t>
            </a:r>
          </a:p>
        </c:rich>
      </c:tx>
      <c:layout>
        <c:manualLayout>
          <c:xMode val="edge"/>
          <c:yMode val="edge"/>
          <c:x val="0.35665914221218964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Species'!$Z$23:$Z$37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Species'!$AA$23:$AA$37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2864"/>
        <c:axId val="37343232"/>
      </c:barChart>
      <c:catAx>
        <c:axId val="373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663656884875845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4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34323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3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North-Pmea</a:t>
            </a:r>
          </a:p>
        </c:rich>
      </c:tx>
      <c:layout>
        <c:manualLayout>
          <c:xMode val="edge"/>
          <c:yMode val="edge"/>
          <c:x val="0.34762979683972911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Species'!$Z$50:$Z$64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Species'!$AA$50:$AA$64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03360"/>
        <c:axId val="37505280"/>
      </c:barChart>
      <c:catAx>
        <c:axId val="375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0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0528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0336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South-Mcap</a:t>
            </a:r>
          </a:p>
        </c:rich>
      </c:tx>
      <c:layout>
        <c:manualLayout>
          <c:xMode val="edge"/>
          <c:yMode val="edge"/>
          <c:x val="0.34762979683972911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Species'!$Z$73:$Z$87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Species'!$AA$73:$AA$87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13472"/>
        <c:axId val="37519744"/>
      </c:barChart>
      <c:catAx>
        <c:axId val="375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19744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347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South-Plob</a:t>
            </a:r>
          </a:p>
        </c:rich>
      </c:tx>
      <c:layout>
        <c:manualLayout>
          <c:xMode val="edge"/>
          <c:yMode val="edge"/>
          <c:x val="0.35440180586907449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Species'!$Z$96:$Z$110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Species'!$AA$96:$AA$110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2416"/>
        <c:axId val="37534336"/>
      </c:barChart>
      <c:catAx>
        <c:axId val="375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3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3433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324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South-Pmea</a:t>
            </a:r>
          </a:p>
        </c:rich>
      </c:tx>
      <c:layout>
        <c:manualLayout>
          <c:xMode val="edge"/>
          <c:yMode val="edge"/>
          <c:x val="0.34537246049661402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Species'!$Z$119:$Z$133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Species'!$AA$119:$AA$133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81024"/>
        <c:axId val="39695488"/>
      </c:barChart>
      <c:catAx>
        <c:axId val="396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89390519187359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695488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8102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Off-Mcap</a:t>
            </a:r>
          </a:p>
        </c:rich>
      </c:tx>
      <c:layout>
        <c:manualLayout>
          <c:xMode val="edge"/>
          <c:yMode val="edge"/>
          <c:x val="0.36117381489841988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27169220738717"/>
          <c:w val="0.82167042889390518"/>
          <c:h val="0.644509580063420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Species'!$Z$142:$Z$156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Species'!$AA$142:$AA$156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13664"/>
        <c:axId val="40115584"/>
      </c:barChart>
      <c:catAx>
        <c:axId val="401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1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115584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144544154940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1366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 - Plob</a:t>
            </a:r>
          </a:p>
        </c:rich>
      </c:tx>
      <c:layout>
        <c:manualLayout>
          <c:xMode val="edge"/>
          <c:yMode val="edge"/>
          <c:x val="0.35714285714285715"/>
          <c:y val="2.80702716223671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1020408163265"/>
          <c:y val="0.11228108648946851"/>
          <c:w val="0.81377551020408168"/>
          <c:h val="0.6210547596448726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Species'!$L$26:$L$57</c:f>
              <c:strCache>
                <c:ptCount val="3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More</c:v>
                </c:pt>
              </c:strCache>
            </c:strRef>
          </c:cat>
          <c:val>
            <c:numRef>
              <c:f>'Size-Frequency x Species'!$M$26:$M$57</c:f>
              <c:numCache>
                <c:formatCode>General</c:formatCode>
                <c:ptCount val="32"/>
                <c:pt idx="0">
                  <c:v>0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62304"/>
        <c:axId val="44129280"/>
      </c:barChart>
      <c:catAx>
        <c:axId val="429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04081632653061"/>
              <c:y val="0.87368720424617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2928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4129280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0816326530612242E-2"/>
              <c:y val="0.3122817717988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6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Off-Plob</a:t>
            </a:r>
          </a:p>
        </c:rich>
      </c:tx>
      <c:layout>
        <c:manualLayout>
          <c:xMode val="edge"/>
          <c:yMode val="edge"/>
          <c:x val="0.36568848758465011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Species'!$Z$166:$Z$180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Species'!$AA$166:$AA$180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40800"/>
        <c:axId val="40142720"/>
      </c:barChart>
      <c:catAx>
        <c:axId val="401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0857787810383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4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14272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4080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Off-Pmea</a:t>
            </a:r>
          </a:p>
        </c:rich>
      </c:tx>
      <c:layout>
        <c:manualLayout>
          <c:xMode val="edge"/>
          <c:yMode val="edge"/>
          <c:x val="0.35665914221218964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Species'!$Z$189:$Z$203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Species'!$AA$189:$AA$203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31232"/>
        <c:axId val="40837504"/>
      </c:barChart>
      <c:catAx>
        <c:axId val="408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37504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123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Off-Mcap</a:t>
            </a:r>
          </a:p>
        </c:rich>
      </c:tx>
      <c:layout>
        <c:manualLayout>
          <c:xMode val="edge"/>
          <c:yMode val="edge"/>
          <c:x val="0.37020316027088035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Species'!$Z$212:$Z$226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Species'!$AA$212:$AA$226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46080"/>
        <c:axId val="40848000"/>
      </c:barChart>
      <c:catAx>
        <c:axId val="408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4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4800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4608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Off-Plob</a:t>
            </a:r>
          </a:p>
        </c:rich>
      </c:tx>
      <c:layout>
        <c:manualLayout>
          <c:xMode val="edge"/>
          <c:yMode val="edge"/>
          <c:x val="0.37471783295711059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Species'!$Z$235:$Z$249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Species'!$AA$235:$AA$249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60672"/>
        <c:axId val="40875136"/>
      </c:barChart>
      <c:catAx>
        <c:axId val="408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89390519187359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7513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6067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Off-Pmea</a:t>
            </a:r>
          </a:p>
        </c:rich>
      </c:tx>
      <c:layout>
        <c:manualLayout>
          <c:xMode val="edge"/>
          <c:yMode val="edge"/>
          <c:x val="0.36568848758465011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2686230248308"/>
          <c:y val="0.11560709956294533"/>
          <c:w val="0.82167042889390518"/>
          <c:h val="0.64161940257434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Species'!$Z$259:$Z$273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Species'!$AA$259:$AA$273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6960"/>
        <c:axId val="40938880"/>
      </c:barChart>
      <c:catAx>
        <c:axId val="409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15124153498874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93888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25433561903847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696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North-Mcap</a:t>
            </a:r>
          </a:p>
        </c:rich>
      </c:tx>
      <c:layout>
        <c:manualLayout>
          <c:xMode val="edge"/>
          <c:yMode val="edge"/>
          <c:x val="0.36904833412453136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Species'!$Z$3:$Z$17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Species'!$AA$3:$AA$17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0880"/>
        <c:axId val="42021632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Species'!$AM$2:$AM$16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3.0769230769230802</c:v>
                </c:pt>
                <c:pt idx="6">
                  <c:v>14.285714285714286</c:v>
                </c:pt>
                <c:pt idx="7">
                  <c:v>1.6666666666666667</c:v>
                </c:pt>
                <c:pt idx="8">
                  <c:v>30</c:v>
                </c:pt>
                <c:pt idx="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3552"/>
        <c:axId val="42029440"/>
      </c:lineChart>
      <c:catAx>
        <c:axId val="420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21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02163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10880"/>
        <c:crosses val="autoZero"/>
        <c:crossBetween val="between"/>
      </c:valAx>
      <c:catAx>
        <c:axId val="4202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029440"/>
        <c:crosses val="autoZero"/>
        <c:auto val="0"/>
        <c:lblAlgn val="ctr"/>
        <c:lblOffset val="100"/>
        <c:noMultiLvlLbl val="0"/>
      </c:catAx>
      <c:valAx>
        <c:axId val="4202944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23552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North-Plob</a:t>
            </a:r>
          </a:p>
        </c:rich>
      </c:tx>
      <c:layout>
        <c:manualLayout>
          <c:xMode val="edge"/>
          <c:yMode val="edge"/>
          <c:x val="0.37301659578178437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Species'!$Z$23:$Z$37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Species'!$AA$23:$AA$37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39552"/>
        <c:axId val="42054400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Species'!$AM$25:$AM$39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13.333333333333332</c:v>
                </c:pt>
                <c:pt idx="6">
                  <c:v>8</c:v>
                </c:pt>
                <c:pt idx="7">
                  <c:v>25.2</c:v>
                </c:pt>
                <c:pt idx="8">
                  <c:v>15.2</c:v>
                </c:pt>
                <c:pt idx="9">
                  <c:v>20.5555555555556</c:v>
                </c:pt>
                <c:pt idx="10">
                  <c:v>43.888888888888886</c:v>
                </c:pt>
                <c:pt idx="11">
                  <c:v>25</c:v>
                </c:pt>
                <c:pt idx="12">
                  <c:v>35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6320"/>
        <c:axId val="42058112"/>
      </c:lineChart>
      <c:catAx>
        <c:axId val="420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54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05440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39552"/>
        <c:crosses val="autoZero"/>
        <c:crossBetween val="between"/>
      </c:valAx>
      <c:catAx>
        <c:axId val="4205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2058112"/>
        <c:crosses val="autoZero"/>
        <c:auto val="0"/>
        <c:lblAlgn val="ctr"/>
        <c:lblOffset val="100"/>
        <c:noMultiLvlLbl val="0"/>
      </c:catAx>
      <c:valAx>
        <c:axId val="42058112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56320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North-Pmea</a:t>
            </a:r>
          </a:p>
        </c:rich>
      </c:tx>
      <c:layout>
        <c:manualLayout>
          <c:xMode val="edge"/>
          <c:yMode val="edge"/>
          <c:x val="0.3650800724672783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Species'!$Z$50:$Z$64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Species'!$AA$50:$AA$64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71936"/>
        <c:axId val="42934656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Species'!$AM$48:$AM$62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6576"/>
        <c:axId val="42942464"/>
      </c:lineChart>
      <c:catAx>
        <c:axId val="420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93465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71936"/>
        <c:crosses val="autoZero"/>
        <c:crossBetween val="between"/>
      </c:valAx>
      <c:catAx>
        <c:axId val="4293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2942464"/>
        <c:crosses val="autoZero"/>
        <c:auto val="0"/>
        <c:lblAlgn val="ctr"/>
        <c:lblOffset val="100"/>
        <c:noMultiLvlLbl val="0"/>
      </c:catAx>
      <c:valAx>
        <c:axId val="4294246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657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South-Mcap</a:t>
            </a:r>
          </a:p>
        </c:rich>
      </c:tx>
      <c:layout>
        <c:manualLayout>
          <c:xMode val="edge"/>
          <c:yMode val="edge"/>
          <c:x val="0.3650800724672783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Species'!$Z$73:$Z$87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Species'!$AA$73:$AA$87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68960"/>
        <c:axId val="43200896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Species'!$AM$71:$AM$85</c:f>
              <c:numCache>
                <c:formatCode>General</c:formatCode>
                <c:ptCount val="15"/>
                <c:pt idx="4">
                  <c:v>0</c:v>
                </c:pt>
                <c:pt idx="5">
                  <c:v>5</c:v>
                </c:pt>
                <c:pt idx="6">
                  <c:v>30</c:v>
                </c:pt>
                <c:pt idx="7">
                  <c:v>42</c:v>
                </c:pt>
                <c:pt idx="8">
                  <c:v>32.833333333333336</c:v>
                </c:pt>
                <c:pt idx="9">
                  <c:v>46.666666666666664</c:v>
                </c:pt>
                <c:pt idx="11">
                  <c:v>60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2816"/>
        <c:axId val="43208704"/>
      </c:lineChart>
      <c:catAx>
        <c:axId val="429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20089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68960"/>
        <c:crosses val="autoZero"/>
        <c:crossBetween val="between"/>
      </c:valAx>
      <c:catAx>
        <c:axId val="4320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208704"/>
        <c:crosses val="autoZero"/>
        <c:auto val="0"/>
        <c:lblAlgn val="ctr"/>
        <c:lblOffset val="100"/>
        <c:noMultiLvlLbl val="0"/>
      </c:catAx>
      <c:valAx>
        <c:axId val="43208704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2816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0024220347028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South-Plob</a:t>
            </a:r>
          </a:p>
        </c:rich>
      </c:tx>
      <c:layout>
        <c:manualLayout>
          <c:xMode val="edge"/>
          <c:yMode val="edge"/>
          <c:x val="0.37103246495315784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Species'!$Z$96:$Z$110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Species'!$AA$96:$AA$110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2912"/>
        <c:axId val="43233664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Species'!$AM$95:$AM$109</c:f>
              <c:numCache>
                <c:formatCode>General</c:formatCode>
                <c:ptCount val="1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57.5</c:v>
                </c:pt>
                <c:pt idx="7">
                  <c:v>11.666666666666666</c:v>
                </c:pt>
                <c:pt idx="8">
                  <c:v>27.1</c:v>
                </c:pt>
                <c:pt idx="9">
                  <c:v>34.5</c:v>
                </c:pt>
                <c:pt idx="10">
                  <c:v>45.714285714285715</c:v>
                </c:pt>
                <c:pt idx="11">
                  <c:v>38.571428571428577</c:v>
                </c:pt>
                <c:pt idx="1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5584"/>
        <c:axId val="43241472"/>
      </c:lineChart>
      <c:catAx>
        <c:axId val="432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3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233664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22912"/>
        <c:crosses val="autoZero"/>
        <c:crossBetween val="between"/>
      </c:valAx>
      <c:catAx>
        <c:axId val="4323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3241472"/>
        <c:crosses val="autoZero"/>
        <c:auto val="0"/>
        <c:lblAlgn val="ctr"/>
        <c:lblOffset val="100"/>
        <c:noMultiLvlLbl val="0"/>
      </c:catAx>
      <c:valAx>
        <c:axId val="43241472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3558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0024220347028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Honolua North - Pmea</a:t>
            </a:r>
          </a:p>
        </c:rich>
      </c:tx>
      <c:layout>
        <c:manualLayout>
          <c:xMode val="edge"/>
          <c:yMode val="edge"/>
          <c:x val="0.34605683955758876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2759951395394"/>
          <c:y val="0.14335688810657524"/>
          <c:w val="0.81425138719432644"/>
          <c:h val="0.590910099756371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Species'!$L$85:$L$106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Species'!$M$85:$M$106</c:f>
              <c:numCache>
                <c:formatCode>General</c:formatCode>
                <c:ptCount val="22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3520"/>
        <c:axId val="1614592"/>
      </c:barChart>
      <c:catAx>
        <c:axId val="798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37268997666682"/>
              <c:y val="0.87412736650350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4592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0712569359716323E-2"/>
              <c:y val="0.32867188980531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03520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South-Pmea</a:t>
            </a:r>
          </a:p>
        </c:rich>
      </c:tx>
      <c:layout>
        <c:manualLayout>
          <c:xMode val="edge"/>
          <c:yMode val="edge"/>
          <c:x val="0.36309594163865178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560709956294533"/>
          <c:w val="0.7658744998498338"/>
          <c:h val="0.64161940257434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Species'!$Z$119:$Z$133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Species'!$AA$119:$AA$133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51584"/>
        <c:axId val="43676032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'Size-Frequency x Species'!$Z$119:$Z$133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Species'!$AM$118:$AM$132</c:f>
              <c:numCache>
                <c:formatCode>General</c:formatCode>
                <c:ptCount val="15"/>
                <c:pt idx="2">
                  <c:v>0</c:v>
                </c:pt>
                <c:pt idx="5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0.83333333333333304</c:v>
                </c:pt>
                <c:pt idx="10">
                  <c:v>18.444444444444443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7952"/>
        <c:axId val="43683840"/>
      </c:lineChart>
      <c:catAx>
        <c:axId val="432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1862640363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67603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9075735915676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51584"/>
        <c:crosses val="autoZero"/>
        <c:crossBetween val="between"/>
      </c:valAx>
      <c:catAx>
        <c:axId val="4367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3683840"/>
        <c:crosses val="autoZero"/>
        <c:auto val="0"/>
        <c:lblAlgn val="ctr"/>
        <c:lblOffset val="100"/>
        <c:noMultiLvlLbl val="0"/>
      </c:catAx>
      <c:valAx>
        <c:axId val="43683840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77952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849727705201896"/>
          <c:w val="0.25992113855007315"/>
          <c:h val="0.11271692207387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Off-Mcap</a:t>
            </a:r>
          </a:p>
        </c:rich>
      </c:tx>
      <c:layout>
        <c:manualLayout>
          <c:xMode val="edge"/>
          <c:yMode val="edge"/>
          <c:x val="0.37698485743903737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Species'!$Z$142:$Z$156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Species'!$AA$142:$AA$156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34912"/>
        <c:axId val="43749760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Species'!$AM$141:$AM$155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1680"/>
        <c:axId val="43753472"/>
      </c:lineChart>
      <c:catAx>
        <c:axId val="437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49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74976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34912"/>
        <c:crosses val="autoZero"/>
        <c:crossBetween val="between"/>
      </c:valAx>
      <c:catAx>
        <c:axId val="4375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3753472"/>
        <c:crosses val="autoZero"/>
        <c:auto val="0"/>
        <c:lblAlgn val="ctr"/>
        <c:lblOffset val="100"/>
        <c:noMultiLvlLbl val="0"/>
      </c:catAx>
      <c:valAx>
        <c:axId val="43753472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51680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527377521613832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Off-Plob</a:t>
            </a:r>
          </a:p>
        </c:rich>
      </c:tx>
      <c:layout>
        <c:manualLayout>
          <c:xMode val="edge"/>
          <c:yMode val="edge"/>
          <c:x val="0.38095311909629043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Species'!$Z$166:$Z$180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Species'!$AA$166:$AA$180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00128"/>
        <c:axId val="47219072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Species'!$AM$165:$AM$179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0992"/>
        <c:axId val="47222784"/>
      </c:lineChart>
      <c:catAx>
        <c:axId val="472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1907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00128"/>
        <c:crosses val="autoZero"/>
        <c:crossBetween val="between"/>
      </c:valAx>
      <c:catAx>
        <c:axId val="4722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222784"/>
        <c:crosses val="autoZero"/>
        <c:auto val="0"/>
        <c:lblAlgn val="ctr"/>
        <c:lblOffset val="100"/>
        <c:noMultiLvlLbl val="0"/>
      </c:catAx>
      <c:valAx>
        <c:axId val="47222784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20992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Puamana Off-Pmea</a:t>
            </a:r>
          </a:p>
        </c:rich>
      </c:tx>
      <c:layout>
        <c:manualLayout>
          <c:xMode val="edge"/>
          <c:yMode val="edge"/>
          <c:x val="0.37301659578178437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Species'!$Z$189:$Z$203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Species'!$AA$189:$AA$203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18144"/>
        <c:axId val="47320448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Species'!$AM$188:$AM$202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15</c:v>
                </c:pt>
                <c:pt idx="4">
                  <c:v>28.333333333333336</c:v>
                </c:pt>
                <c:pt idx="5">
                  <c:v>19</c:v>
                </c:pt>
                <c:pt idx="6">
                  <c:v>2.5</c:v>
                </c:pt>
                <c:pt idx="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3104"/>
        <c:axId val="47344640"/>
      </c:lineChart>
      <c:catAx>
        <c:axId val="4731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20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20448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18144"/>
        <c:crosses val="autoZero"/>
        <c:crossBetween val="between"/>
      </c:valAx>
      <c:catAx>
        <c:axId val="4734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344640"/>
        <c:crosses val="autoZero"/>
        <c:auto val="0"/>
        <c:lblAlgn val="ctr"/>
        <c:lblOffset val="100"/>
        <c:noMultiLvlLbl val="0"/>
      </c:catAx>
      <c:valAx>
        <c:axId val="47344640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4310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527377521613832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Off-Mcap</a:t>
            </a:r>
          </a:p>
        </c:rich>
      </c:tx>
      <c:layout>
        <c:manualLayout>
          <c:xMode val="edge"/>
          <c:yMode val="edge"/>
          <c:x val="0.38492138075354343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Species'!$Z$212:$Z$226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Species'!$AA$212:$AA$226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75488"/>
        <c:axId val="47377792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Species'!$AM$211:$AM$225</c:f>
              <c:numCache>
                <c:formatCode>General</c:formatCode>
                <c:ptCount val="15"/>
                <c:pt idx="3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2.6666666666666665</c:v>
                </c:pt>
                <c:pt idx="8">
                  <c:v>18.142857142857142</c:v>
                </c:pt>
                <c:pt idx="9">
                  <c:v>9.5</c:v>
                </c:pt>
                <c:pt idx="10">
                  <c:v>40</c:v>
                </c:pt>
                <c:pt idx="11">
                  <c:v>68.333333333333329</c:v>
                </c:pt>
                <c:pt idx="12">
                  <c:v>53.333333333333336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208"/>
        <c:axId val="47647744"/>
      </c:lineChart>
      <c:catAx>
        <c:axId val="473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77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7779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75488"/>
        <c:crosses val="autoZero"/>
        <c:crossBetween val="between"/>
      </c:valAx>
      <c:catAx>
        <c:axId val="4764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7647744"/>
        <c:crosses val="autoZero"/>
        <c:auto val="0"/>
        <c:lblAlgn val="ctr"/>
        <c:lblOffset val="100"/>
        <c:noMultiLvlLbl val="0"/>
      </c:catAx>
      <c:valAx>
        <c:axId val="47647744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4620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0024220347028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Off-Plob</a:t>
            </a:r>
          </a:p>
        </c:rich>
      </c:tx>
      <c:layout>
        <c:manualLayout>
          <c:xMode val="edge"/>
          <c:yMode val="edge"/>
          <c:x val="0.38888964241079649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Species'!$Z$235:$Z$249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Species'!$AA$235:$AA$249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74496"/>
        <c:axId val="47676800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Species'!$AM$235:$AM$249</c:f>
              <c:numCache>
                <c:formatCode>General</c:formatCode>
                <c:ptCount val="15"/>
                <c:pt idx="7">
                  <c:v>3</c:v>
                </c:pt>
                <c:pt idx="8">
                  <c:v>1.5</c:v>
                </c:pt>
                <c:pt idx="9">
                  <c:v>10</c:v>
                </c:pt>
                <c:pt idx="10">
                  <c:v>9.3333333333333339</c:v>
                </c:pt>
                <c:pt idx="11">
                  <c:v>28.333333333333336</c:v>
                </c:pt>
                <c:pt idx="13">
                  <c:v>41.25</c:v>
                </c:pt>
                <c:pt idx="14">
                  <c:v>36.75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3072"/>
        <c:axId val="47684608"/>
      </c:lineChart>
      <c:catAx>
        <c:axId val="476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76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80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74496"/>
        <c:crosses val="autoZero"/>
        <c:crossBetween val="between"/>
      </c:valAx>
      <c:catAx>
        <c:axId val="4768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84608"/>
        <c:crosses val="autoZero"/>
        <c:auto val="0"/>
        <c:lblAlgn val="ctr"/>
        <c:lblOffset val="100"/>
        <c:noMultiLvlLbl val="0"/>
      </c:catAx>
      <c:valAx>
        <c:axId val="47684608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83072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0024220347028"/>
          <c:y val="0.11239193083573487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Olowalu-Pmea</a:t>
            </a:r>
          </a:p>
        </c:rich>
      </c:tx>
      <c:layout>
        <c:manualLayout>
          <c:xMode val="edge"/>
          <c:yMode val="edge"/>
          <c:x val="0.40277855821118203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37303209681"/>
          <c:y val="0.11239193083573487"/>
          <c:w val="0.7658744998498338"/>
          <c:h val="0.64553314121037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'Size-Frequency x Species'!$AL$1</c:f>
              <c:strCache>
                <c:ptCount val="1"/>
                <c:pt idx="0">
                  <c:v>Number of colonies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Species'!$Z$259:$Z$273</c:f>
              <c:strCache>
                <c:ptCount val="15"/>
                <c:pt idx="0">
                  <c:v>0-0.37</c:v>
                </c:pt>
                <c:pt idx="1">
                  <c:v>0.37-1</c:v>
                </c:pt>
                <c:pt idx="2">
                  <c:v>1-3</c:v>
                </c:pt>
                <c:pt idx="3">
                  <c:v>3-7</c:v>
                </c:pt>
                <c:pt idx="4">
                  <c:v>7-20</c:v>
                </c:pt>
                <c:pt idx="5">
                  <c:v>20-55</c:v>
                </c:pt>
                <c:pt idx="6">
                  <c:v>55-148</c:v>
                </c:pt>
                <c:pt idx="7">
                  <c:v>148-403</c:v>
                </c:pt>
                <c:pt idx="8">
                  <c:v>403-1097</c:v>
                </c:pt>
                <c:pt idx="9">
                  <c:v>1097-2981</c:v>
                </c:pt>
                <c:pt idx="10">
                  <c:v>2981-8103</c:v>
                </c:pt>
                <c:pt idx="11">
                  <c:v>8103-22026</c:v>
                </c:pt>
                <c:pt idx="12">
                  <c:v>22026-59874</c:v>
                </c:pt>
                <c:pt idx="13">
                  <c:v>59874-162754</c:v>
                </c:pt>
                <c:pt idx="14">
                  <c:v>More</c:v>
                </c:pt>
              </c:strCache>
            </c:strRef>
          </c:cat>
          <c:val>
            <c:numRef>
              <c:f>'Size-Frequency x Species'!$AA$259:$AA$273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5968"/>
        <c:axId val="52518272"/>
      </c:barChart>
      <c:lineChart>
        <c:grouping val="standard"/>
        <c:varyColors val="0"/>
        <c:ser>
          <c:idx val="0"/>
          <c:order val="1"/>
          <c:tx>
            <c:strRef>
              <c:f>'Size-Frequency x Species'!$AM$1</c:f>
              <c:strCache>
                <c:ptCount val="1"/>
                <c:pt idx="0">
                  <c:v>% Partial Mortality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'Size-Frequency x Species'!$AM$258:$AM$272</c:f>
              <c:numCache>
                <c:formatCode>General</c:formatCode>
                <c:ptCount val="15"/>
                <c:pt idx="5">
                  <c:v>0</c:v>
                </c:pt>
                <c:pt idx="7">
                  <c:v>6.666666666666667</c:v>
                </c:pt>
                <c:pt idx="8">
                  <c:v>0</c:v>
                </c:pt>
                <c:pt idx="9">
                  <c:v>6.666666666666667</c:v>
                </c:pt>
                <c:pt idx="10">
                  <c:v>32.5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2736"/>
        <c:axId val="52534272"/>
      </c:lineChart>
      <c:catAx>
        <c:axId val="525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Size class (cm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3095069706161"/>
              <c:y val="0.9164265129682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51827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</a:t>
                </a:r>
              </a:p>
            </c:rich>
          </c:tx>
          <c:layout>
            <c:manualLayout>
              <c:xMode val="edge"/>
              <c:yMode val="edge"/>
              <c:x val="2.9761962429397687E-2"/>
              <c:y val="0.4178674351585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15968"/>
        <c:crosses val="autoZero"/>
        <c:crossBetween val="between"/>
      </c:valAx>
      <c:catAx>
        <c:axId val="5253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2534272"/>
        <c:crosses val="autoZero"/>
        <c:auto val="0"/>
        <c:lblAlgn val="ctr"/>
        <c:lblOffset val="100"/>
        <c:noMultiLvlLbl val="0"/>
      </c:catAx>
      <c:valAx>
        <c:axId val="52534272"/>
        <c:scaling>
          <c:orientation val="minMax"/>
          <c:max val="1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32736"/>
        <c:crosses val="max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98437303209681"/>
          <c:y val="0.11527377521613832"/>
          <c:w val="0.25992113855007315"/>
          <c:h val="0.11239193083573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5914759718869"/>
          <c:y val="7.5144614715914465E-2"/>
          <c:w val="0.70503659038875477"/>
          <c:h val="0.725434549757481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'Species Frequency'!$Q$1</c:f>
              <c:strCache>
                <c:ptCount val="1"/>
                <c:pt idx="0">
                  <c:v>MCAP</c:v>
                </c:pt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'Species Frequency'!$P$2:$P$5</c:f>
              <c:strCache>
                <c:ptCount val="4"/>
                <c:pt idx="0">
                  <c:v>Honolua North</c:v>
                </c:pt>
                <c:pt idx="1">
                  <c:v>Honolua South</c:v>
                </c:pt>
                <c:pt idx="2">
                  <c:v>Olowalu Off</c:v>
                </c:pt>
                <c:pt idx="3">
                  <c:v>Puamana Off</c:v>
                </c:pt>
              </c:strCache>
            </c:strRef>
          </c:cat>
          <c:val>
            <c:numRef>
              <c:f>'Species Frequency'!$Q$2:$Q$5</c:f>
              <c:numCache>
                <c:formatCode>General</c:formatCode>
                <c:ptCount val="4"/>
                <c:pt idx="0">
                  <c:v>35</c:v>
                </c:pt>
                <c:pt idx="1">
                  <c:v>27</c:v>
                </c:pt>
                <c:pt idx="2">
                  <c:v>41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'Species Frequency'!$R$1</c:f>
              <c:strCache>
                <c:ptCount val="1"/>
                <c:pt idx="0">
                  <c:v>PLOB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'Species Frequency'!$P$2:$P$5</c:f>
              <c:strCache>
                <c:ptCount val="4"/>
                <c:pt idx="0">
                  <c:v>Honolua North</c:v>
                </c:pt>
                <c:pt idx="1">
                  <c:v>Honolua South</c:v>
                </c:pt>
                <c:pt idx="2">
                  <c:v>Olowalu Off</c:v>
                </c:pt>
                <c:pt idx="3">
                  <c:v>Puamana Off</c:v>
                </c:pt>
              </c:strCache>
            </c:strRef>
          </c:cat>
          <c:val>
            <c:numRef>
              <c:f>'Species Frequency'!$R$2:$R$5</c:f>
              <c:numCache>
                <c:formatCode>General</c:formatCode>
                <c:ptCount val="4"/>
                <c:pt idx="0">
                  <c:v>48</c:v>
                </c:pt>
                <c:pt idx="1">
                  <c:v>46</c:v>
                </c:pt>
                <c:pt idx="2">
                  <c:v>18</c:v>
                </c:pt>
                <c:pt idx="3">
                  <c:v>56</c:v>
                </c:pt>
              </c:numCache>
            </c:numRef>
          </c:val>
        </c:ser>
        <c:ser>
          <c:idx val="2"/>
          <c:order val="2"/>
          <c:tx>
            <c:strRef>
              <c:f>'Species Frequency'!$S$1</c:f>
              <c:strCache>
                <c:ptCount val="1"/>
                <c:pt idx="0">
                  <c:v>PMEA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'Species Frequency'!$P$2:$P$5</c:f>
              <c:strCache>
                <c:ptCount val="4"/>
                <c:pt idx="0">
                  <c:v>Honolua North</c:v>
                </c:pt>
                <c:pt idx="1">
                  <c:v>Honolua South</c:v>
                </c:pt>
                <c:pt idx="2">
                  <c:v>Olowalu Off</c:v>
                </c:pt>
                <c:pt idx="3">
                  <c:v>Puamana Off</c:v>
                </c:pt>
              </c:strCache>
            </c:strRef>
          </c:cat>
          <c:val>
            <c:numRef>
              <c:f>'Species Frequency'!$S$2:$S$5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344"/>
        <c:axId val="1531264"/>
      </c:barChart>
      <c:catAx>
        <c:axId val="15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Site</a:t>
                </a:r>
              </a:p>
            </c:rich>
          </c:tx>
          <c:layout>
            <c:manualLayout>
              <c:xMode val="edge"/>
              <c:yMode val="edge"/>
              <c:x val="0.50359756456339622"/>
              <c:y val="0.89017466663467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Colony Count</a:t>
                </a:r>
              </a:p>
            </c:rich>
          </c:tx>
          <c:layout>
            <c:manualLayout>
              <c:xMode val="edge"/>
              <c:yMode val="edge"/>
              <c:x val="2.877700368933693E-2"/>
              <c:y val="0.309248991330878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7992802236259"/>
          <c:y val="0.35549183115605687"/>
          <c:w val="8.4532448337427235E-2"/>
          <c:h val="0.16763029436627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 - Mcap</a:t>
            </a:r>
          </a:p>
        </c:rich>
      </c:tx>
      <c:layout>
        <c:manualLayout>
          <c:xMode val="edge"/>
          <c:yMode val="edge"/>
          <c:x val="0.34438775510204084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1020408163265"/>
          <c:y val="0.1289198606271777"/>
          <c:w val="0.81377551020408168"/>
          <c:h val="0.6062717770034843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Species'!$L$108:$L$129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Species'!$M$108:$M$129</c:f>
              <c:numCache>
                <c:formatCode>General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072"/>
        <c:axId val="1636992"/>
      </c:barChart>
      <c:catAx>
        <c:axId val="16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04081632653061"/>
              <c:y val="0.87456445993031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6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6992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816326530612242E-2"/>
              <c:y val="0.3240418118466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 - Plob</a:t>
            </a:r>
          </a:p>
        </c:rich>
      </c:tx>
      <c:layout>
        <c:manualLayout>
          <c:xMode val="edge"/>
          <c:yMode val="edge"/>
          <c:x val="0.35204081632653061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6122448979592"/>
          <c:y val="0.12195121951219512"/>
          <c:w val="0.81122448979591832"/>
          <c:h val="0.609756097560975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Species'!$L$131:$L$162</c:f>
              <c:strCache>
                <c:ptCount val="3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More</c:v>
                </c:pt>
              </c:strCache>
            </c:strRef>
          </c:cat>
          <c:val>
            <c:numRef>
              <c:f>'Size-Frequency x Species'!$M$131:$M$162</c:f>
              <c:numCache>
                <c:formatCode>General</c:formatCode>
                <c:ptCount val="32"/>
                <c:pt idx="0">
                  <c:v>0</c:v>
                </c:pt>
                <c:pt idx="1">
                  <c:v>24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8720"/>
        <c:axId val="37040896"/>
      </c:barChart>
      <c:catAx>
        <c:axId val="370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959183673469385"/>
              <c:y val="0.87108013937282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408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7040896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336734693877551E-2"/>
              <c:y val="0.31707317073170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38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Honolua South - Pmea</a:t>
            </a:r>
          </a:p>
        </c:rich>
      </c:tx>
      <c:layout>
        <c:manualLayout>
          <c:xMode val="edge"/>
          <c:yMode val="edge"/>
          <c:x val="0.34271142542087774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45287705412436"/>
          <c:y val="0.12587434077650508"/>
          <c:w val="0.81074270043595698"/>
          <c:h val="0.6048961376204272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Species'!$L$176:$L$197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Species'!$M$176:$M$197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3184"/>
        <c:axId val="37055104"/>
      </c:barChart>
      <c:catAx>
        <c:axId val="370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26146681868759"/>
              <c:y val="0.870630857037493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5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7055104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3478315165335235E-2"/>
              <c:y val="0.31818236140727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3184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 - Mcap</a:t>
            </a:r>
          </a:p>
        </c:rich>
      </c:tx>
      <c:layout>
        <c:manualLayout>
          <c:xMode val="edge"/>
          <c:yMode val="edge"/>
          <c:x val="0.36479591836734693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1020408163265"/>
          <c:y val="0.12195121951219512"/>
          <c:w val="0.81377551020408168"/>
          <c:h val="0.6132404181184668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Species'!$L$203:$L$224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Species'!$M$203:$M$224</c:f>
              <c:numCache>
                <c:formatCode>General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1488"/>
        <c:axId val="37081856"/>
      </c:barChart>
      <c:catAx>
        <c:axId val="37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04081632653061"/>
              <c:y val="0.87456445993031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1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7081856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816326530612242E-2"/>
              <c:y val="0.320557491289198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1488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 - Plob</a:t>
            </a:r>
          </a:p>
        </c:rich>
      </c:tx>
      <c:layout>
        <c:manualLayout>
          <c:xMode val="edge"/>
          <c:yMode val="edge"/>
          <c:x val="0.37244897959183676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1020408163265"/>
          <c:y val="0.12152818986066984"/>
          <c:w val="0.81377551020408168"/>
          <c:h val="0.614585417295387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Species'!$L$244:$L$275</c:f>
              <c:strCache>
                <c:ptCount val="3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More</c:v>
                </c:pt>
              </c:strCache>
            </c:strRef>
          </c:cat>
          <c:val>
            <c:numRef>
              <c:f>'Size-Frequency x Species'!$M$244:$M$275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25216"/>
        <c:axId val="37227136"/>
      </c:barChart>
      <c:catAx>
        <c:axId val="372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04081632653061"/>
              <c:y val="0.875002966996822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71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7227136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816326530612242E-2"/>
              <c:y val="0.319445527633760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521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Olowalu Off - Pmea</a:t>
            </a:r>
          </a:p>
        </c:rich>
      </c:tx>
      <c:layout>
        <c:manualLayout>
          <c:xMode val="edge"/>
          <c:yMode val="edge"/>
          <c:x val="0.36224489795918369"/>
          <c:y val="3.806234804543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1020408163265"/>
          <c:y val="0.12110747105365866"/>
          <c:w val="0.81377551020408168"/>
          <c:h val="0.6124577821856451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'Size-Frequency x Species'!$N$262:$N$283</c:f>
              <c:strCach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More</c:v>
                </c:pt>
              </c:strCache>
            </c:strRef>
          </c:cat>
          <c:val>
            <c:numRef>
              <c:f>'Size-Frequency x Species'!$O$262:$O$283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1712"/>
        <c:axId val="37253888"/>
      </c:barChart>
      <c:catAx>
        <c:axId val="3725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Area (cm</a:t>
                </a:r>
                <a:r>
                  <a:rPr lang="en-US" sz="8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04081632653061"/>
              <c:y val="0.8719737915863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53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7253888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0816326530612242E-2"/>
              <c:y val="0.31833963819818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51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0</xdr:colOff>
      <xdr:row>19</xdr:row>
      <xdr:rowOff>133350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19050</xdr:rowOff>
    </xdr:from>
    <xdr:to>
      <xdr:col>21</xdr:col>
      <xdr:colOff>0</xdr:colOff>
      <xdr:row>38</xdr:row>
      <xdr:rowOff>123825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19050</xdr:rowOff>
    </xdr:from>
    <xdr:to>
      <xdr:col>21</xdr:col>
      <xdr:colOff>9525</xdr:colOff>
      <xdr:row>58</xdr:row>
      <xdr:rowOff>9525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106</xdr:row>
      <xdr:rowOff>0</xdr:rowOff>
    </xdr:from>
    <xdr:to>
      <xdr:col>21</xdr:col>
      <xdr:colOff>0</xdr:colOff>
      <xdr:row>125</xdr:row>
      <xdr:rowOff>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125</xdr:row>
      <xdr:rowOff>38100</xdr:rowOff>
    </xdr:from>
    <xdr:to>
      <xdr:col>21</xdr:col>
      <xdr:colOff>0</xdr:colOff>
      <xdr:row>144</xdr:row>
      <xdr:rowOff>28575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144</xdr:row>
      <xdr:rowOff>85725</xdr:rowOff>
    </xdr:from>
    <xdr:to>
      <xdr:col>20</xdr:col>
      <xdr:colOff>523875</xdr:colOff>
      <xdr:row>163</xdr:row>
      <xdr:rowOff>76200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201</xdr:row>
      <xdr:rowOff>0</xdr:rowOff>
    </xdr:from>
    <xdr:to>
      <xdr:col>21</xdr:col>
      <xdr:colOff>0</xdr:colOff>
      <xdr:row>220</xdr:row>
      <xdr:rowOff>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220</xdr:row>
      <xdr:rowOff>47625</xdr:rowOff>
    </xdr:from>
    <xdr:to>
      <xdr:col>21</xdr:col>
      <xdr:colOff>0</xdr:colOff>
      <xdr:row>239</xdr:row>
      <xdr:rowOff>47625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239</xdr:row>
      <xdr:rowOff>85725</xdr:rowOff>
    </xdr:from>
    <xdr:to>
      <xdr:col>21</xdr:col>
      <xdr:colOff>0</xdr:colOff>
      <xdr:row>258</xdr:row>
      <xdr:rowOff>95250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284</xdr:row>
      <xdr:rowOff>133350</xdr:rowOff>
    </xdr:from>
    <xdr:to>
      <xdr:col>21</xdr:col>
      <xdr:colOff>9525</xdr:colOff>
      <xdr:row>303</xdr:row>
      <xdr:rowOff>133350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304</xdr:row>
      <xdr:rowOff>28575</xdr:rowOff>
    </xdr:from>
    <xdr:to>
      <xdr:col>21</xdr:col>
      <xdr:colOff>9525</xdr:colOff>
      <xdr:row>323</xdr:row>
      <xdr:rowOff>38100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323</xdr:row>
      <xdr:rowOff>85725</xdr:rowOff>
    </xdr:from>
    <xdr:to>
      <xdr:col>21</xdr:col>
      <xdr:colOff>9525</xdr:colOff>
      <xdr:row>342</xdr:row>
      <xdr:rowOff>76200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523875</xdr:colOff>
      <xdr:row>0</xdr:row>
      <xdr:rowOff>28575</xdr:rowOff>
    </xdr:from>
    <xdr:to>
      <xdr:col>35</xdr:col>
      <xdr:colOff>476250</xdr:colOff>
      <xdr:row>23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523875</xdr:colOff>
      <xdr:row>23</xdr:row>
      <xdr:rowOff>28575</xdr:rowOff>
    </xdr:from>
    <xdr:to>
      <xdr:col>35</xdr:col>
      <xdr:colOff>476250</xdr:colOff>
      <xdr:row>46</xdr:row>
      <xdr:rowOff>19050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523875</xdr:colOff>
      <xdr:row>46</xdr:row>
      <xdr:rowOff>47625</xdr:rowOff>
    </xdr:from>
    <xdr:to>
      <xdr:col>35</xdr:col>
      <xdr:colOff>476250</xdr:colOff>
      <xdr:row>69</xdr:row>
      <xdr:rowOff>28575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70</xdr:row>
      <xdr:rowOff>66675</xdr:rowOff>
    </xdr:from>
    <xdr:to>
      <xdr:col>35</xdr:col>
      <xdr:colOff>485775</xdr:colOff>
      <xdr:row>93</xdr:row>
      <xdr:rowOff>47625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93</xdr:row>
      <xdr:rowOff>76200</xdr:rowOff>
    </xdr:from>
    <xdr:to>
      <xdr:col>35</xdr:col>
      <xdr:colOff>485775</xdr:colOff>
      <xdr:row>116</xdr:row>
      <xdr:rowOff>57150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116</xdr:row>
      <xdr:rowOff>85725</xdr:rowOff>
    </xdr:from>
    <xdr:to>
      <xdr:col>35</xdr:col>
      <xdr:colOff>485775</xdr:colOff>
      <xdr:row>139</xdr:row>
      <xdr:rowOff>66675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140</xdr:row>
      <xdr:rowOff>47625</xdr:rowOff>
    </xdr:from>
    <xdr:to>
      <xdr:col>35</xdr:col>
      <xdr:colOff>485775</xdr:colOff>
      <xdr:row>163</xdr:row>
      <xdr:rowOff>38100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163</xdr:row>
      <xdr:rowOff>57150</xdr:rowOff>
    </xdr:from>
    <xdr:to>
      <xdr:col>35</xdr:col>
      <xdr:colOff>485775</xdr:colOff>
      <xdr:row>186</xdr:row>
      <xdr:rowOff>38100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186</xdr:row>
      <xdr:rowOff>66675</xdr:rowOff>
    </xdr:from>
    <xdr:to>
      <xdr:col>35</xdr:col>
      <xdr:colOff>485775</xdr:colOff>
      <xdr:row>209</xdr:row>
      <xdr:rowOff>38100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210</xdr:row>
      <xdr:rowOff>28575</xdr:rowOff>
    </xdr:from>
    <xdr:to>
      <xdr:col>35</xdr:col>
      <xdr:colOff>485775</xdr:colOff>
      <xdr:row>233</xdr:row>
      <xdr:rowOff>9525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0</xdr:colOff>
      <xdr:row>233</xdr:row>
      <xdr:rowOff>28575</xdr:rowOff>
    </xdr:from>
    <xdr:to>
      <xdr:col>35</xdr:col>
      <xdr:colOff>485775</xdr:colOff>
      <xdr:row>256</xdr:row>
      <xdr:rowOff>19050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0</xdr:colOff>
      <xdr:row>256</xdr:row>
      <xdr:rowOff>38100</xdr:rowOff>
    </xdr:from>
    <xdr:to>
      <xdr:col>35</xdr:col>
      <xdr:colOff>485775</xdr:colOff>
      <xdr:row>279</xdr:row>
      <xdr:rowOff>9525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0</xdr:colOff>
      <xdr:row>0</xdr:row>
      <xdr:rowOff>19050</xdr:rowOff>
    </xdr:from>
    <xdr:to>
      <xdr:col>49</xdr:col>
      <xdr:colOff>0</xdr:colOff>
      <xdr:row>23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0</xdr:colOff>
      <xdr:row>23</xdr:row>
      <xdr:rowOff>38100</xdr:rowOff>
    </xdr:from>
    <xdr:to>
      <xdr:col>49</xdr:col>
      <xdr:colOff>0</xdr:colOff>
      <xdr:row>46</xdr:row>
      <xdr:rowOff>38100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0</xdr:colOff>
      <xdr:row>46</xdr:row>
      <xdr:rowOff>57150</xdr:rowOff>
    </xdr:from>
    <xdr:to>
      <xdr:col>49</xdr:col>
      <xdr:colOff>0</xdr:colOff>
      <xdr:row>69</xdr:row>
      <xdr:rowOff>47625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0</xdr:colOff>
      <xdr:row>70</xdr:row>
      <xdr:rowOff>66675</xdr:rowOff>
    </xdr:from>
    <xdr:to>
      <xdr:col>49</xdr:col>
      <xdr:colOff>0</xdr:colOff>
      <xdr:row>93</xdr:row>
      <xdr:rowOff>57150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40</xdr:col>
      <xdr:colOff>0</xdr:colOff>
      <xdr:row>93</xdr:row>
      <xdr:rowOff>85725</xdr:rowOff>
    </xdr:from>
    <xdr:to>
      <xdr:col>49</xdr:col>
      <xdr:colOff>0</xdr:colOff>
      <xdr:row>116</xdr:row>
      <xdr:rowOff>76200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116</xdr:row>
      <xdr:rowOff>95250</xdr:rowOff>
    </xdr:from>
    <xdr:to>
      <xdr:col>49</xdr:col>
      <xdr:colOff>0</xdr:colOff>
      <xdr:row>139</xdr:row>
      <xdr:rowOff>76200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0</xdr:colOff>
      <xdr:row>140</xdr:row>
      <xdr:rowOff>0</xdr:rowOff>
    </xdr:from>
    <xdr:to>
      <xdr:col>49</xdr:col>
      <xdr:colOff>0</xdr:colOff>
      <xdr:row>163</xdr:row>
      <xdr:rowOff>0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40</xdr:col>
      <xdr:colOff>0</xdr:colOff>
      <xdr:row>163</xdr:row>
      <xdr:rowOff>38100</xdr:rowOff>
    </xdr:from>
    <xdr:to>
      <xdr:col>49</xdr:col>
      <xdr:colOff>0</xdr:colOff>
      <xdr:row>186</xdr:row>
      <xdr:rowOff>28575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40</xdr:col>
      <xdr:colOff>0</xdr:colOff>
      <xdr:row>186</xdr:row>
      <xdr:rowOff>47625</xdr:rowOff>
    </xdr:from>
    <xdr:to>
      <xdr:col>49</xdr:col>
      <xdr:colOff>0</xdr:colOff>
      <xdr:row>209</xdr:row>
      <xdr:rowOff>28575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40</xdr:col>
      <xdr:colOff>0</xdr:colOff>
      <xdr:row>210</xdr:row>
      <xdr:rowOff>0</xdr:rowOff>
    </xdr:from>
    <xdr:to>
      <xdr:col>49</xdr:col>
      <xdr:colOff>0</xdr:colOff>
      <xdr:row>232</xdr:row>
      <xdr:rowOff>142875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233</xdr:row>
      <xdr:rowOff>19050</xdr:rowOff>
    </xdr:from>
    <xdr:to>
      <xdr:col>49</xdr:col>
      <xdr:colOff>0</xdr:colOff>
      <xdr:row>256</xdr:row>
      <xdr:rowOff>19050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40</xdr:col>
      <xdr:colOff>0</xdr:colOff>
      <xdr:row>256</xdr:row>
      <xdr:rowOff>47625</xdr:rowOff>
    </xdr:from>
    <xdr:to>
      <xdr:col>49</xdr:col>
      <xdr:colOff>0</xdr:colOff>
      <xdr:row>279</xdr:row>
      <xdr:rowOff>28575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0.11517</cdr:y>
    </cdr:from>
    <cdr:to>
      <cdr:x>0.96137</cdr:x>
      <cdr:y>0.18437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8383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25</a:t>
          </a: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0.83992</cdr:x>
      <cdr:y>0.11517</cdr:y>
    </cdr:from>
    <cdr:to>
      <cdr:x>0.96381</cdr:x>
      <cdr:y>0.18437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71" y="383830"/>
          <a:ext cx="523966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41</a:t>
          </a:r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0.11517</cdr:y>
    </cdr:from>
    <cdr:to>
      <cdr:x>0.96137</cdr:x>
      <cdr:y>0.18437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8383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18</a:t>
          </a:r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0.11517</cdr:y>
    </cdr:from>
    <cdr:to>
      <cdr:x>0.96137</cdr:x>
      <cdr:y>0.18437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8383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11</a:t>
          </a:r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0.76661</cdr:x>
      <cdr:y>0.12752</cdr:y>
    </cdr:from>
    <cdr:to>
      <cdr:x>0.87542</cdr:x>
      <cdr:y>0.19648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0684" y="425866"/>
          <a:ext cx="523351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35</a:t>
          </a:r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491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48</a:t>
          </a:r>
          <a:endParaRPr lang="en-US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563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18</a:t>
          </a:r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0.77348</cdr:x>
      <cdr:y>0.10931</cdr:y>
    </cdr:from>
    <cdr:to>
      <cdr:x>0.88228</cdr:x>
      <cdr:y>0.17827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3688" y="365501"/>
          <a:ext cx="523351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27</a:t>
          </a:r>
          <a:endParaRPr lang="en-US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0.77348</cdr:x>
      <cdr:y>0.11198</cdr:y>
    </cdr:from>
    <cdr:to>
      <cdr:x>0.88228</cdr:x>
      <cdr:y>0.18094</cdr:y>
    </cdr:to>
    <cdr:sp macro="" textlink="">
      <cdr:nvSpPr>
        <cdr:cNvPr id="665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3688" y="374355"/>
          <a:ext cx="523351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46</a:t>
          </a:r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0.78401</cdr:x>
      <cdr:y>0.11517</cdr:y>
    </cdr:from>
    <cdr:to>
      <cdr:x>0.89085</cdr:x>
      <cdr:y>0.18437</cdr:y>
    </cdr:to>
    <cdr:sp macro="" textlink="">
      <cdr:nvSpPr>
        <cdr:cNvPr id="716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4373" y="383830"/>
          <a:ext cx="513921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27</a:t>
          </a:r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0.83332</cdr:x>
      <cdr:y>0.11493</cdr:y>
    </cdr:from>
    <cdr:to>
      <cdr:x>0.95722</cdr:x>
      <cdr:y>0.18412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7368" y="383027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35</a:t>
          </a:r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19</a:t>
          </a:r>
          <a:endParaRPr lang="en-US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56</a:t>
          </a:r>
          <a:endParaRPr lang="en-US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829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25</a:t>
          </a:r>
          <a:endParaRPr lang="en-US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0.77348</cdr:x>
      <cdr:y>0.11198</cdr:y>
    </cdr:from>
    <cdr:to>
      <cdr:x>0.88228</cdr:x>
      <cdr:y>0.18094</cdr:y>
    </cdr:to>
    <cdr:sp macro="" textlink="">
      <cdr:nvSpPr>
        <cdr:cNvPr id="880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3688" y="374355"/>
          <a:ext cx="523351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41</a:t>
          </a:r>
          <a:endParaRPr lang="en-US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931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18</a:t>
          </a:r>
          <a:endParaRPr 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0.77102</cdr:x>
      <cdr:y>0.11198</cdr:y>
    </cdr:from>
    <cdr:to>
      <cdr:x>0.87983</cdr:x>
      <cdr:y>0.18094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900" y="374355"/>
          <a:ext cx="523352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11</a:t>
          </a:r>
          <a:endParaRPr lang="en-US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7</xdr:row>
      <xdr:rowOff>0</xdr:rowOff>
    </xdr:from>
    <xdr:to>
      <xdr:col>24</xdr:col>
      <xdr:colOff>171450</xdr:colOff>
      <xdr:row>30</xdr:row>
      <xdr:rowOff>9525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0.11517</cdr:y>
    </cdr:from>
    <cdr:to>
      <cdr:x>0.96137</cdr:x>
      <cdr:y>0.18437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8383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48</a:t>
          </a: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0.11517</cdr:y>
    </cdr:from>
    <cdr:to>
      <cdr:x>0.96137</cdr:x>
      <cdr:y>0.18437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8383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18</a:t>
          </a: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0.83992</cdr:x>
      <cdr:y>0.11274</cdr:y>
    </cdr:from>
    <cdr:to>
      <cdr:x>0.96381</cdr:x>
      <cdr:y>0.18194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71" y="375805"/>
          <a:ext cx="523966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27</a:t>
          </a: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0.83992</cdr:x>
      <cdr:y>0.11517</cdr:y>
    </cdr:from>
    <cdr:to>
      <cdr:x>0.96381</cdr:x>
      <cdr:y>0.18437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71" y="383830"/>
          <a:ext cx="523966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46</a:t>
          </a:r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0.11833</cdr:y>
    </cdr:from>
    <cdr:to>
      <cdr:x>0.96137</cdr:x>
      <cdr:y>0.18752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94262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27</a:t>
          </a:r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0.11226</cdr:y>
    </cdr:from>
    <cdr:to>
      <cdr:x>0.96137</cdr:x>
      <cdr:y>0.18145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7420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19</a:t>
          </a:r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0.83747</cdr:x>
      <cdr:y>0.11517</cdr:y>
    </cdr:from>
    <cdr:to>
      <cdr:x>0.96137</cdr:x>
      <cdr:y>0.18437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37" y="383830"/>
          <a:ext cx="523965" cy="2287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 = 56</a:t>
          </a:r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K. Brown" refreshedDate="36937.612709027781" createdVersion="1" recordCount="371" upgradeOnRefresh="1">
  <cacheSource type="worksheet">
    <worksheetSource ref="A1:D372" sheet="Species Frequency"/>
  </cacheSource>
  <cacheFields count="4">
    <cacheField name="Site" numFmtId="0">
      <sharedItems count="3">
        <s v="Honolua"/>
        <s v="Olowalu"/>
        <s v="Puamana"/>
      </sharedItems>
    </cacheField>
    <cacheField name="Reef" numFmtId="0">
      <sharedItems count="3">
        <s v="North"/>
        <s v="South"/>
        <s v="Off"/>
      </sharedItems>
    </cacheField>
    <cacheField name="Transect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 count="4">
        <s v="PLOB"/>
        <s v="PMEA"/>
        <s v="MCAP"/>
        <s v="MV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3"/>
    <x v="2"/>
  </r>
  <r>
    <x v="0"/>
    <x v="0"/>
    <x v="3"/>
    <x v="2"/>
  </r>
  <r>
    <x v="0"/>
    <x v="0"/>
    <x v="3"/>
    <x v="2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1"/>
  </r>
  <r>
    <x v="0"/>
    <x v="0"/>
    <x v="4"/>
    <x v="2"/>
  </r>
  <r>
    <x v="0"/>
    <x v="0"/>
    <x v="4"/>
    <x v="2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5"/>
    <x v="2"/>
  </r>
  <r>
    <x v="0"/>
    <x v="0"/>
    <x v="5"/>
    <x v="2"/>
  </r>
  <r>
    <x v="0"/>
    <x v="0"/>
    <x v="5"/>
    <x v="2"/>
  </r>
  <r>
    <x v="0"/>
    <x v="0"/>
    <x v="5"/>
    <x v="2"/>
  </r>
  <r>
    <x v="0"/>
    <x v="0"/>
    <x v="5"/>
    <x v="2"/>
  </r>
  <r>
    <x v="0"/>
    <x v="0"/>
    <x v="5"/>
    <x v="0"/>
  </r>
  <r>
    <x v="0"/>
    <x v="0"/>
    <x v="5"/>
    <x v="0"/>
  </r>
  <r>
    <x v="0"/>
    <x v="0"/>
    <x v="5"/>
    <x v="0"/>
  </r>
  <r>
    <x v="0"/>
    <x v="0"/>
    <x v="5"/>
    <x v="0"/>
  </r>
  <r>
    <x v="0"/>
    <x v="0"/>
    <x v="5"/>
    <x v="1"/>
  </r>
  <r>
    <x v="0"/>
    <x v="0"/>
    <x v="6"/>
    <x v="2"/>
  </r>
  <r>
    <x v="0"/>
    <x v="0"/>
    <x v="6"/>
    <x v="2"/>
  </r>
  <r>
    <x v="0"/>
    <x v="0"/>
    <x v="6"/>
    <x v="2"/>
  </r>
  <r>
    <x v="0"/>
    <x v="0"/>
    <x v="6"/>
    <x v="0"/>
  </r>
  <r>
    <x v="0"/>
    <x v="0"/>
    <x v="6"/>
    <x v="0"/>
  </r>
  <r>
    <x v="0"/>
    <x v="0"/>
    <x v="6"/>
    <x v="0"/>
  </r>
  <r>
    <x v="0"/>
    <x v="0"/>
    <x v="6"/>
    <x v="0"/>
  </r>
  <r>
    <x v="0"/>
    <x v="0"/>
    <x v="6"/>
    <x v="1"/>
  </r>
  <r>
    <x v="0"/>
    <x v="0"/>
    <x v="6"/>
    <x v="1"/>
  </r>
  <r>
    <x v="0"/>
    <x v="0"/>
    <x v="6"/>
    <x v="1"/>
  </r>
  <r>
    <x v="0"/>
    <x v="0"/>
    <x v="7"/>
    <x v="2"/>
  </r>
  <r>
    <x v="0"/>
    <x v="0"/>
    <x v="7"/>
    <x v="2"/>
  </r>
  <r>
    <x v="0"/>
    <x v="0"/>
    <x v="7"/>
    <x v="2"/>
  </r>
  <r>
    <x v="0"/>
    <x v="0"/>
    <x v="7"/>
    <x v="2"/>
  </r>
  <r>
    <x v="0"/>
    <x v="0"/>
    <x v="7"/>
    <x v="0"/>
  </r>
  <r>
    <x v="0"/>
    <x v="0"/>
    <x v="7"/>
    <x v="0"/>
  </r>
  <r>
    <x v="0"/>
    <x v="0"/>
    <x v="7"/>
    <x v="0"/>
  </r>
  <r>
    <x v="0"/>
    <x v="0"/>
    <x v="7"/>
    <x v="1"/>
  </r>
  <r>
    <x v="0"/>
    <x v="0"/>
    <x v="7"/>
    <x v="1"/>
  </r>
  <r>
    <x v="0"/>
    <x v="0"/>
    <x v="7"/>
    <x v="1"/>
  </r>
  <r>
    <x v="0"/>
    <x v="0"/>
    <x v="8"/>
    <x v="2"/>
  </r>
  <r>
    <x v="0"/>
    <x v="0"/>
    <x v="8"/>
    <x v="2"/>
  </r>
  <r>
    <x v="0"/>
    <x v="0"/>
    <x v="8"/>
    <x v="0"/>
  </r>
  <r>
    <x v="0"/>
    <x v="0"/>
    <x v="8"/>
    <x v="0"/>
  </r>
  <r>
    <x v="0"/>
    <x v="0"/>
    <x v="8"/>
    <x v="0"/>
  </r>
  <r>
    <x v="0"/>
    <x v="0"/>
    <x v="8"/>
    <x v="0"/>
  </r>
  <r>
    <x v="0"/>
    <x v="0"/>
    <x v="8"/>
    <x v="0"/>
  </r>
  <r>
    <x v="0"/>
    <x v="0"/>
    <x v="8"/>
    <x v="0"/>
  </r>
  <r>
    <x v="0"/>
    <x v="0"/>
    <x v="8"/>
    <x v="0"/>
  </r>
  <r>
    <x v="0"/>
    <x v="0"/>
    <x v="8"/>
    <x v="1"/>
  </r>
  <r>
    <x v="0"/>
    <x v="0"/>
    <x v="9"/>
    <x v="2"/>
  </r>
  <r>
    <x v="0"/>
    <x v="0"/>
    <x v="9"/>
    <x v="2"/>
  </r>
  <r>
    <x v="0"/>
    <x v="0"/>
    <x v="9"/>
    <x v="2"/>
  </r>
  <r>
    <x v="0"/>
    <x v="0"/>
    <x v="9"/>
    <x v="2"/>
  </r>
  <r>
    <x v="0"/>
    <x v="0"/>
    <x v="9"/>
    <x v="2"/>
  </r>
  <r>
    <x v="0"/>
    <x v="0"/>
    <x v="9"/>
    <x v="2"/>
  </r>
  <r>
    <x v="0"/>
    <x v="0"/>
    <x v="9"/>
    <x v="2"/>
  </r>
  <r>
    <x v="0"/>
    <x v="0"/>
    <x v="9"/>
    <x v="0"/>
  </r>
  <r>
    <x v="0"/>
    <x v="0"/>
    <x v="9"/>
    <x v="0"/>
  </r>
  <r>
    <x v="0"/>
    <x v="0"/>
    <x v="9"/>
    <x v="1"/>
  </r>
  <r>
    <x v="0"/>
    <x v="1"/>
    <x v="0"/>
    <x v="2"/>
  </r>
  <r>
    <x v="0"/>
    <x v="1"/>
    <x v="0"/>
    <x v="2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1"/>
    <x v="1"/>
    <x v="2"/>
  </r>
  <r>
    <x v="0"/>
    <x v="1"/>
    <x v="1"/>
    <x v="2"/>
  </r>
  <r>
    <x v="0"/>
    <x v="1"/>
    <x v="1"/>
    <x v="2"/>
  </r>
  <r>
    <x v="0"/>
    <x v="1"/>
    <x v="1"/>
    <x v="2"/>
  </r>
  <r>
    <x v="0"/>
    <x v="1"/>
    <x v="1"/>
    <x v="0"/>
  </r>
  <r>
    <x v="0"/>
    <x v="1"/>
    <x v="1"/>
    <x v="0"/>
  </r>
  <r>
    <x v="0"/>
    <x v="1"/>
    <x v="1"/>
    <x v="0"/>
  </r>
  <r>
    <x v="0"/>
    <x v="1"/>
    <x v="1"/>
    <x v="1"/>
  </r>
  <r>
    <x v="0"/>
    <x v="1"/>
    <x v="1"/>
    <x v="1"/>
  </r>
  <r>
    <x v="0"/>
    <x v="1"/>
    <x v="1"/>
    <x v="1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1"/>
  </r>
  <r>
    <x v="0"/>
    <x v="1"/>
    <x v="2"/>
    <x v="1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2"/>
  </r>
  <r>
    <x v="0"/>
    <x v="1"/>
    <x v="3"/>
    <x v="0"/>
  </r>
  <r>
    <x v="0"/>
    <x v="1"/>
    <x v="4"/>
    <x v="2"/>
  </r>
  <r>
    <x v="0"/>
    <x v="1"/>
    <x v="4"/>
    <x v="2"/>
  </r>
  <r>
    <x v="0"/>
    <x v="1"/>
    <x v="4"/>
    <x v="2"/>
  </r>
  <r>
    <x v="0"/>
    <x v="1"/>
    <x v="4"/>
    <x v="2"/>
  </r>
  <r>
    <x v="0"/>
    <x v="1"/>
    <x v="4"/>
    <x v="0"/>
  </r>
  <r>
    <x v="0"/>
    <x v="1"/>
    <x v="4"/>
    <x v="0"/>
  </r>
  <r>
    <x v="0"/>
    <x v="1"/>
    <x v="4"/>
    <x v="0"/>
  </r>
  <r>
    <x v="0"/>
    <x v="1"/>
    <x v="4"/>
    <x v="1"/>
  </r>
  <r>
    <x v="0"/>
    <x v="1"/>
    <x v="4"/>
    <x v="1"/>
  </r>
  <r>
    <x v="0"/>
    <x v="1"/>
    <x v="4"/>
    <x v="1"/>
  </r>
  <r>
    <x v="0"/>
    <x v="1"/>
    <x v="5"/>
    <x v="2"/>
  </r>
  <r>
    <x v="0"/>
    <x v="1"/>
    <x v="5"/>
    <x v="2"/>
  </r>
  <r>
    <x v="0"/>
    <x v="1"/>
    <x v="5"/>
    <x v="2"/>
  </r>
  <r>
    <x v="0"/>
    <x v="1"/>
    <x v="5"/>
    <x v="0"/>
  </r>
  <r>
    <x v="0"/>
    <x v="1"/>
    <x v="5"/>
    <x v="0"/>
  </r>
  <r>
    <x v="0"/>
    <x v="1"/>
    <x v="5"/>
    <x v="0"/>
  </r>
  <r>
    <x v="0"/>
    <x v="1"/>
    <x v="5"/>
    <x v="1"/>
  </r>
  <r>
    <x v="0"/>
    <x v="1"/>
    <x v="5"/>
    <x v="1"/>
  </r>
  <r>
    <x v="0"/>
    <x v="1"/>
    <x v="5"/>
    <x v="1"/>
  </r>
  <r>
    <x v="0"/>
    <x v="1"/>
    <x v="5"/>
    <x v="1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0"/>
  </r>
  <r>
    <x v="0"/>
    <x v="1"/>
    <x v="6"/>
    <x v="1"/>
  </r>
  <r>
    <x v="0"/>
    <x v="1"/>
    <x v="7"/>
    <x v="2"/>
  </r>
  <r>
    <x v="0"/>
    <x v="1"/>
    <x v="7"/>
    <x v="2"/>
  </r>
  <r>
    <x v="0"/>
    <x v="1"/>
    <x v="7"/>
    <x v="2"/>
  </r>
  <r>
    <x v="0"/>
    <x v="1"/>
    <x v="7"/>
    <x v="0"/>
  </r>
  <r>
    <x v="0"/>
    <x v="1"/>
    <x v="7"/>
    <x v="0"/>
  </r>
  <r>
    <x v="0"/>
    <x v="1"/>
    <x v="7"/>
    <x v="0"/>
  </r>
  <r>
    <x v="0"/>
    <x v="1"/>
    <x v="7"/>
    <x v="0"/>
  </r>
  <r>
    <x v="0"/>
    <x v="1"/>
    <x v="7"/>
    <x v="1"/>
  </r>
  <r>
    <x v="0"/>
    <x v="1"/>
    <x v="7"/>
    <x v="1"/>
  </r>
  <r>
    <x v="0"/>
    <x v="1"/>
    <x v="7"/>
    <x v="1"/>
  </r>
  <r>
    <x v="0"/>
    <x v="1"/>
    <x v="8"/>
    <x v="2"/>
  </r>
  <r>
    <x v="0"/>
    <x v="1"/>
    <x v="8"/>
    <x v="0"/>
  </r>
  <r>
    <x v="0"/>
    <x v="1"/>
    <x v="8"/>
    <x v="0"/>
  </r>
  <r>
    <x v="0"/>
    <x v="1"/>
    <x v="8"/>
    <x v="0"/>
  </r>
  <r>
    <x v="0"/>
    <x v="1"/>
    <x v="8"/>
    <x v="0"/>
  </r>
  <r>
    <x v="0"/>
    <x v="1"/>
    <x v="8"/>
    <x v="0"/>
  </r>
  <r>
    <x v="0"/>
    <x v="1"/>
    <x v="8"/>
    <x v="0"/>
  </r>
  <r>
    <x v="0"/>
    <x v="1"/>
    <x v="8"/>
    <x v="1"/>
  </r>
  <r>
    <x v="0"/>
    <x v="1"/>
    <x v="8"/>
    <x v="1"/>
  </r>
  <r>
    <x v="0"/>
    <x v="1"/>
    <x v="8"/>
    <x v="1"/>
  </r>
  <r>
    <x v="0"/>
    <x v="1"/>
    <x v="9"/>
    <x v="2"/>
  </r>
  <r>
    <x v="0"/>
    <x v="1"/>
    <x v="9"/>
    <x v="0"/>
  </r>
  <r>
    <x v="0"/>
    <x v="1"/>
    <x v="9"/>
    <x v="0"/>
  </r>
  <r>
    <x v="0"/>
    <x v="1"/>
    <x v="9"/>
    <x v="0"/>
  </r>
  <r>
    <x v="0"/>
    <x v="1"/>
    <x v="9"/>
    <x v="0"/>
  </r>
  <r>
    <x v="0"/>
    <x v="1"/>
    <x v="9"/>
    <x v="0"/>
  </r>
  <r>
    <x v="0"/>
    <x v="1"/>
    <x v="9"/>
    <x v="0"/>
  </r>
  <r>
    <x v="0"/>
    <x v="1"/>
    <x v="9"/>
    <x v="1"/>
  </r>
  <r>
    <x v="0"/>
    <x v="1"/>
    <x v="9"/>
    <x v="1"/>
  </r>
  <r>
    <x v="0"/>
    <x v="1"/>
    <x v="9"/>
    <x v="1"/>
  </r>
  <r>
    <x v="1"/>
    <x v="2"/>
    <x v="0"/>
    <x v="0"/>
  </r>
  <r>
    <x v="1"/>
    <x v="2"/>
    <x v="0"/>
    <x v="1"/>
  </r>
  <r>
    <x v="1"/>
    <x v="2"/>
    <x v="0"/>
    <x v="1"/>
  </r>
  <r>
    <x v="1"/>
    <x v="2"/>
    <x v="0"/>
    <x v="2"/>
  </r>
  <r>
    <x v="1"/>
    <x v="2"/>
    <x v="0"/>
    <x v="2"/>
  </r>
  <r>
    <x v="1"/>
    <x v="2"/>
    <x v="1"/>
    <x v="2"/>
  </r>
  <r>
    <x v="1"/>
    <x v="2"/>
    <x v="1"/>
    <x v="2"/>
  </r>
  <r>
    <x v="1"/>
    <x v="2"/>
    <x v="1"/>
    <x v="2"/>
  </r>
  <r>
    <x v="1"/>
    <x v="2"/>
    <x v="1"/>
    <x v="2"/>
  </r>
  <r>
    <x v="1"/>
    <x v="2"/>
    <x v="1"/>
    <x v="2"/>
  </r>
  <r>
    <x v="1"/>
    <x v="2"/>
    <x v="2"/>
    <x v="2"/>
  </r>
  <r>
    <x v="1"/>
    <x v="2"/>
    <x v="2"/>
    <x v="2"/>
  </r>
  <r>
    <x v="1"/>
    <x v="2"/>
    <x v="2"/>
    <x v="2"/>
  </r>
  <r>
    <x v="1"/>
    <x v="2"/>
    <x v="2"/>
    <x v="2"/>
  </r>
  <r>
    <x v="1"/>
    <x v="2"/>
    <x v="2"/>
    <x v="2"/>
  </r>
  <r>
    <x v="1"/>
    <x v="2"/>
    <x v="3"/>
    <x v="0"/>
  </r>
  <r>
    <x v="1"/>
    <x v="2"/>
    <x v="3"/>
    <x v="2"/>
  </r>
  <r>
    <x v="1"/>
    <x v="2"/>
    <x v="3"/>
    <x v="2"/>
  </r>
  <r>
    <x v="1"/>
    <x v="2"/>
    <x v="3"/>
    <x v="2"/>
  </r>
  <r>
    <x v="1"/>
    <x v="2"/>
    <x v="3"/>
    <x v="2"/>
  </r>
  <r>
    <x v="1"/>
    <x v="2"/>
    <x v="4"/>
    <x v="0"/>
  </r>
  <r>
    <x v="1"/>
    <x v="2"/>
    <x v="4"/>
    <x v="2"/>
  </r>
  <r>
    <x v="1"/>
    <x v="2"/>
    <x v="4"/>
    <x v="2"/>
  </r>
  <r>
    <x v="1"/>
    <x v="2"/>
    <x v="4"/>
    <x v="2"/>
  </r>
  <r>
    <x v="1"/>
    <x v="2"/>
    <x v="4"/>
    <x v="2"/>
  </r>
  <r>
    <x v="1"/>
    <x v="2"/>
    <x v="5"/>
    <x v="0"/>
  </r>
  <r>
    <x v="1"/>
    <x v="2"/>
    <x v="5"/>
    <x v="0"/>
  </r>
  <r>
    <x v="1"/>
    <x v="2"/>
    <x v="5"/>
    <x v="0"/>
  </r>
  <r>
    <x v="1"/>
    <x v="2"/>
    <x v="5"/>
    <x v="2"/>
  </r>
  <r>
    <x v="1"/>
    <x v="2"/>
    <x v="5"/>
    <x v="2"/>
  </r>
  <r>
    <x v="1"/>
    <x v="2"/>
    <x v="6"/>
    <x v="2"/>
  </r>
  <r>
    <x v="1"/>
    <x v="2"/>
    <x v="6"/>
    <x v="2"/>
  </r>
  <r>
    <x v="1"/>
    <x v="2"/>
    <x v="6"/>
    <x v="2"/>
  </r>
  <r>
    <x v="1"/>
    <x v="2"/>
    <x v="6"/>
    <x v="2"/>
  </r>
  <r>
    <x v="1"/>
    <x v="2"/>
    <x v="6"/>
    <x v="2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1"/>
  </r>
  <r>
    <x v="1"/>
    <x v="2"/>
    <x v="4"/>
    <x v="2"/>
  </r>
  <r>
    <x v="1"/>
    <x v="2"/>
    <x v="5"/>
    <x v="0"/>
  </r>
  <r>
    <x v="1"/>
    <x v="2"/>
    <x v="5"/>
    <x v="0"/>
  </r>
  <r>
    <x v="1"/>
    <x v="2"/>
    <x v="5"/>
    <x v="1"/>
  </r>
  <r>
    <x v="1"/>
    <x v="2"/>
    <x v="5"/>
    <x v="1"/>
  </r>
  <r>
    <x v="1"/>
    <x v="2"/>
    <x v="5"/>
    <x v="2"/>
  </r>
  <r>
    <x v="1"/>
    <x v="2"/>
    <x v="6"/>
    <x v="0"/>
  </r>
  <r>
    <x v="1"/>
    <x v="2"/>
    <x v="6"/>
    <x v="2"/>
  </r>
  <r>
    <x v="1"/>
    <x v="2"/>
    <x v="6"/>
    <x v="2"/>
  </r>
  <r>
    <x v="1"/>
    <x v="2"/>
    <x v="6"/>
    <x v="2"/>
  </r>
  <r>
    <x v="1"/>
    <x v="2"/>
    <x v="6"/>
    <x v="2"/>
  </r>
  <r>
    <x v="1"/>
    <x v="2"/>
    <x v="0"/>
    <x v="0"/>
  </r>
  <r>
    <x v="1"/>
    <x v="2"/>
    <x v="0"/>
    <x v="1"/>
  </r>
  <r>
    <x v="1"/>
    <x v="2"/>
    <x v="0"/>
    <x v="1"/>
  </r>
  <r>
    <x v="1"/>
    <x v="2"/>
    <x v="0"/>
    <x v="1"/>
  </r>
  <r>
    <x v="1"/>
    <x v="2"/>
    <x v="0"/>
    <x v="2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2"/>
  </r>
  <r>
    <x v="1"/>
    <x v="2"/>
    <x v="1"/>
    <x v="2"/>
  </r>
  <r>
    <x v="1"/>
    <x v="2"/>
    <x v="2"/>
    <x v="0"/>
  </r>
  <r>
    <x v="1"/>
    <x v="2"/>
    <x v="2"/>
    <x v="1"/>
  </r>
  <r>
    <x v="1"/>
    <x v="2"/>
    <x v="2"/>
    <x v="2"/>
  </r>
  <r>
    <x v="1"/>
    <x v="2"/>
    <x v="2"/>
    <x v="2"/>
  </r>
  <r>
    <x v="1"/>
    <x v="2"/>
    <x v="2"/>
    <x v="2"/>
  </r>
  <r>
    <x v="1"/>
    <x v="2"/>
    <x v="3"/>
    <x v="0"/>
  </r>
  <r>
    <x v="1"/>
    <x v="2"/>
    <x v="3"/>
    <x v="1"/>
  </r>
  <r>
    <x v="1"/>
    <x v="2"/>
    <x v="3"/>
    <x v="1"/>
  </r>
  <r>
    <x v="1"/>
    <x v="2"/>
    <x v="3"/>
    <x v="2"/>
  </r>
  <r>
    <x v="1"/>
    <x v="2"/>
    <x v="3"/>
    <x v="2"/>
  </r>
  <r>
    <x v="2"/>
    <x v="2"/>
    <x v="0"/>
    <x v="0"/>
  </r>
  <r>
    <x v="2"/>
    <x v="2"/>
    <x v="0"/>
    <x v="0"/>
  </r>
  <r>
    <x v="2"/>
    <x v="2"/>
    <x v="0"/>
    <x v="0"/>
  </r>
  <r>
    <x v="2"/>
    <x v="2"/>
    <x v="0"/>
    <x v="0"/>
  </r>
  <r>
    <x v="2"/>
    <x v="2"/>
    <x v="0"/>
    <x v="0"/>
  </r>
  <r>
    <x v="2"/>
    <x v="2"/>
    <x v="0"/>
    <x v="0"/>
  </r>
  <r>
    <x v="2"/>
    <x v="2"/>
    <x v="0"/>
    <x v="0"/>
  </r>
  <r>
    <x v="2"/>
    <x v="2"/>
    <x v="0"/>
    <x v="1"/>
  </r>
  <r>
    <x v="2"/>
    <x v="2"/>
    <x v="0"/>
    <x v="1"/>
  </r>
  <r>
    <x v="2"/>
    <x v="2"/>
    <x v="0"/>
    <x v="1"/>
  </r>
  <r>
    <x v="2"/>
    <x v="2"/>
    <x v="1"/>
    <x v="2"/>
  </r>
  <r>
    <x v="2"/>
    <x v="2"/>
    <x v="1"/>
    <x v="2"/>
  </r>
  <r>
    <x v="2"/>
    <x v="2"/>
    <x v="1"/>
    <x v="0"/>
  </r>
  <r>
    <x v="2"/>
    <x v="2"/>
    <x v="1"/>
    <x v="0"/>
  </r>
  <r>
    <x v="2"/>
    <x v="2"/>
    <x v="1"/>
    <x v="0"/>
  </r>
  <r>
    <x v="2"/>
    <x v="2"/>
    <x v="1"/>
    <x v="0"/>
  </r>
  <r>
    <x v="2"/>
    <x v="2"/>
    <x v="1"/>
    <x v="0"/>
  </r>
  <r>
    <x v="2"/>
    <x v="2"/>
    <x v="1"/>
    <x v="0"/>
  </r>
  <r>
    <x v="2"/>
    <x v="2"/>
    <x v="1"/>
    <x v="0"/>
  </r>
  <r>
    <x v="2"/>
    <x v="2"/>
    <x v="1"/>
    <x v="1"/>
  </r>
  <r>
    <x v="2"/>
    <x v="2"/>
    <x v="2"/>
    <x v="2"/>
  </r>
  <r>
    <x v="2"/>
    <x v="2"/>
    <x v="2"/>
    <x v="2"/>
  </r>
  <r>
    <x v="2"/>
    <x v="2"/>
    <x v="2"/>
    <x v="2"/>
  </r>
  <r>
    <x v="2"/>
    <x v="2"/>
    <x v="2"/>
    <x v="0"/>
  </r>
  <r>
    <x v="2"/>
    <x v="2"/>
    <x v="2"/>
    <x v="0"/>
  </r>
  <r>
    <x v="2"/>
    <x v="2"/>
    <x v="2"/>
    <x v="0"/>
  </r>
  <r>
    <x v="2"/>
    <x v="2"/>
    <x v="2"/>
    <x v="0"/>
  </r>
  <r>
    <x v="2"/>
    <x v="2"/>
    <x v="2"/>
    <x v="1"/>
  </r>
  <r>
    <x v="2"/>
    <x v="2"/>
    <x v="2"/>
    <x v="1"/>
  </r>
  <r>
    <x v="2"/>
    <x v="2"/>
    <x v="2"/>
    <x v="1"/>
  </r>
  <r>
    <x v="2"/>
    <x v="2"/>
    <x v="3"/>
    <x v="2"/>
  </r>
  <r>
    <x v="2"/>
    <x v="2"/>
    <x v="3"/>
    <x v="2"/>
  </r>
  <r>
    <x v="2"/>
    <x v="2"/>
    <x v="3"/>
    <x v="2"/>
  </r>
  <r>
    <x v="2"/>
    <x v="2"/>
    <x v="3"/>
    <x v="0"/>
  </r>
  <r>
    <x v="2"/>
    <x v="2"/>
    <x v="3"/>
    <x v="0"/>
  </r>
  <r>
    <x v="2"/>
    <x v="2"/>
    <x v="3"/>
    <x v="0"/>
  </r>
  <r>
    <x v="2"/>
    <x v="2"/>
    <x v="3"/>
    <x v="0"/>
  </r>
  <r>
    <x v="2"/>
    <x v="2"/>
    <x v="3"/>
    <x v="1"/>
  </r>
  <r>
    <x v="2"/>
    <x v="2"/>
    <x v="3"/>
    <x v="1"/>
  </r>
  <r>
    <x v="2"/>
    <x v="2"/>
    <x v="3"/>
    <x v="1"/>
  </r>
  <r>
    <x v="2"/>
    <x v="2"/>
    <x v="4"/>
    <x v="2"/>
  </r>
  <r>
    <x v="2"/>
    <x v="2"/>
    <x v="4"/>
    <x v="0"/>
  </r>
  <r>
    <x v="2"/>
    <x v="2"/>
    <x v="4"/>
    <x v="0"/>
  </r>
  <r>
    <x v="2"/>
    <x v="2"/>
    <x v="4"/>
    <x v="0"/>
  </r>
  <r>
    <x v="2"/>
    <x v="2"/>
    <x v="4"/>
    <x v="0"/>
  </r>
  <r>
    <x v="2"/>
    <x v="2"/>
    <x v="4"/>
    <x v="0"/>
  </r>
  <r>
    <x v="2"/>
    <x v="2"/>
    <x v="4"/>
    <x v="1"/>
  </r>
  <r>
    <x v="2"/>
    <x v="2"/>
    <x v="4"/>
    <x v="1"/>
  </r>
  <r>
    <x v="2"/>
    <x v="2"/>
    <x v="4"/>
    <x v="1"/>
  </r>
  <r>
    <x v="2"/>
    <x v="2"/>
    <x v="4"/>
    <x v="1"/>
  </r>
  <r>
    <x v="2"/>
    <x v="2"/>
    <x v="5"/>
    <x v="2"/>
  </r>
  <r>
    <x v="2"/>
    <x v="2"/>
    <x v="5"/>
    <x v="0"/>
  </r>
  <r>
    <x v="2"/>
    <x v="2"/>
    <x v="5"/>
    <x v="0"/>
  </r>
  <r>
    <x v="2"/>
    <x v="2"/>
    <x v="5"/>
    <x v="0"/>
  </r>
  <r>
    <x v="2"/>
    <x v="2"/>
    <x v="5"/>
    <x v="0"/>
  </r>
  <r>
    <x v="2"/>
    <x v="2"/>
    <x v="5"/>
    <x v="0"/>
  </r>
  <r>
    <x v="2"/>
    <x v="2"/>
    <x v="5"/>
    <x v="0"/>
  </r>
  <r>
    <x v="2"/>
    <x v="2"/>
    <x v="5"/>
    <x v="0"/>
  </r>
  <r>
    <x v="2"/>
    <x v="2"/>
    <x v="5"/>
    <x v="1"/>
  </r>
  <r>
    <x v="2"/>
    <x v="2"/>
    <x v="5"/>
    <x v="1"/>
  </r>
  <r>
    <x v="2"/>
    <x v="2"/>
    <x v="6"/>
    <x v="2"/>
  </r>
  <r>
    <x v="2"/>
    <x v="2"/>
    <x v="6"/>
    <x v="2"/>
  </r>
  <r>
    <x v="2"/>
    <x v="2"/>
    <x v="6"/>
    <x v="2"/>
  </r>
  <r>
    <x v="2"/>
    <x v="2"/>
    <x v="6"/>
    <x v="0"/>
  </r>
  <r>
    <x v="2"/>
    <x v="2"/>
    <x v="6"/>
    <x v="0"/>
  </r>
  <r>
    <x v="2"/>
    <x v="2"/>
    <x v="6"/>
    <x v="0"/>
  </r>
  <r>
    <x v="2"/>
    <x v="2"/>
    <x v="6"/>
    <x v="0"/>
  </r>
  <r>
    <x v="2"/>
    <x v="2"/>
    <x v="6"/>
    <x v="0"/>
  </r>
  <r>
    <x v="2"/>
    <x v="2"/>
    <x v="6"/>
    <x v="1"/>
  </r>
  <r>
    <x v="2"/>
    <x v="2"/>
    <x v="6"/>
    <x v="1"/>
  </r>
  <r>
    <x v="2"/>
    <x v="2"/>
    <x v="7"/>
    <x v="2"/>
  </r>
  <r>
    <x v="2"/>
    <x v="2"/>
    <x v="7"/>
    <x v="0"/>
  </r>
  <r>
    <x v="2"/>
    <x v="2"/>
    <x v="7"/>
    <x v="0"/>
  </r>
  <r>
    <x v="2"/>
    <x v="2"/>
    <x v="7"/>
    <x v="0"/>
  </r>
  <r>
    <x v="2"/>
    <x v="2"/>
    <x v="7"/>
    <x v="0"/>
  </r>
  <r>
    <x v="2"/>
    <x v="2"/>
    <x v="7"/>
    <x v="0"/>
  </r>
  <r>
    <x v="2"/>
    <x v="2"/>
    <x v="7"/>
    <x v="0"/>
  </r>
  <r>
    <x v="2"/>
    <x v="2"/>
    <x v="7"/>
    <x v="1"/>
  </r>
  <r>
    <x v="2"/>
    <x v="2"/>
    <x v="7"/>
    <x v="1"/>
  </r>
  <r>
    <x v="2"/>
    <x v="2"/>
    <x v="7"/>
    <x v="1"/>
  </r>
  <r>
    <x v="2"/>
    <x v="2"/>
    <x v="8"/>
    <x v="2"/>
  </r>
  <r>
    <x v="2"/>
    <x v="2"/>
    <x v="8"/>
    <x v="0"/>
  </r>
  <r>
    <x v="2"/>
    <x v="2"/>
    <x v="8"/>
    <x v="0"/>
  </r>
  <r>
    <x v="2"/>
    <x v="2"/>
    <x v="8"/>
    <x v="0"/>
  </r>
  <r>
    <x v="2"/>
    <x v="2"/>
    <x v="8"/>
    <x v="0"/>
  </r>
  <r>
    <x v="2"/>
    <x v="2"/>
    <x v="8"/>
    <x v="0"/>
  </r>
  <r>
    <x v="2"/>
    <x v="2"/>
    <x v="8"/>
    <x v="0"/>
  </r>
  <r>
    <x v="2"/>
    <x v="2"/>
    <x v="8"/>
    <x v="0"/>
  </r>
  <r>
    <x v="2"/>
    <x v="2"/>
    <x v="8"/>
    <x v="1"/>
  </r>
  <r>
    <x v="2"/>
    <x v="2"/>
    <x v="8"/>
    <x v="1"/>
  </r>
  <r>
    <x v="2"/>
    <x v="2"/>
    <x v="9"/>
    <x v="2"/>
  </r>
  <r>
    <x v="2"/>
    <x v="2"/>
    <x v="9"/>
    <x v="2"/>
  </r>
  <r>
    <x v="2"/>
    <x v="2"/>
    <x v="9"/>
    <x v="2"/>
  </r>
  <r>
    <x v="2"/>
    <x v="2"/>
    <x v="9"/>
    <x v="2"/>
  </r>
  <r>
    <x v="2"/>
    <x v="2"/>
    <x v="9"/>
    <x v="0"/>
  </r>
  <r>
    <x v="2"/>
    <x v="2"/>
    <x v="9"/>
    <x v="0"/>
  </r>
  <r>
    <x v="2"/>
    <x v="2"/>
    <x v="9"/>
    <x v="0"/>
  </r>
  <r>
    <x v="2"/>
    <x v="2"/>
    <x v="9"/>
    <x v="0"/>
  </r>
  <r>
    <x v="2"/>
    <x v="2"/>
    <x v="9"/>
    <x v="1"/>
  </r>
  <r>
    <x v="2"/>
    <x v="2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1:N22" firstHeaderRow="2" firstDataRow="2" firstDataCol="3"/>
  <pivotFields count="4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axis="axisRow" dataField="1" compact="0" outline="0" subtotalTop="0" showAll="0" includeNewItemsInFilter="1">
      <items count="5">
        <item x="2"/>
        <item m="1" x="3"/>
        <item x="0"/>
        <item x="1"/>
        <item t="default"/>
      </items>
    </pivotField>
  </pivotFields>
  <rowFields count="3">
    <field x="0"/>
    <field x="1"/>
    <field x="3"/>
  </rowFields>
  <rowItems count="20">
    <i>
      <x/>
      <x/>
      <x/>
    </i>
    <i r="2">
      <x v="2"/>
    </i>
    <i r="2">
      <x v="3"/>
    </i>
    <i t="default" r="1">
      <x/>
    </i>
    <i r="1">
      <x v="2"/>
      <x/>
    </i>
    <i r="2">
      <x v="2"/>
    </i>
    <i r="2">
      <x v="3"/>
    </i>
    <i t="default" r="1">
      <x v="2"/>
    </i>
    <i t="default">
      <x/>
    </i>
    <i>
      <x v="1"/>
      <x v="1"/>
      <x/>
    </i>
    <i r="2">
      <x v="2"/>
    </i>
    <i r="2">
      <x v="3"/>
    </i>
    <i t="default" r="1">
      <x v="1"/>
    </i>
    <i t="default">
      <x v="1"/>
    </i>
    <i>
      <x v="2"/>
      <x v="1"/>
      <x/>
    </i>
    <i r="2">
      <x v="2"/>
    </i>
    <i r="2">
      <x v="3"/>
    </i>
    <i t="default" r="1">
      <x v="1"/>
    </i>
    <i t="default">
      <x v="2"/>
    </i>
    <i t="grand">
      <x/>
    </i>
  </rowItems>
  <colItems count="1">
    <i/>
  </colItems>
  <dataFields count="1">
    <dataField name="Count of Species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2"/>
  <sheetViews>
    <sheetView tabSelected="1" workbookViewId="0"/>
  </sheetViews>
  <sheetFormatPr defaultRowHeight="11.25" x14ac:dyDescent="0.2"/>
  <cols>
    <col min="1" max="1" width="7.83203125" bestFit="1" customWidth="1"/>
    <col min="2" max="2" width="5.83203125" bestFit="1" customWidth="1"/>
    <col min="5" max="7" width="9.33203125" style="1"/>
    <col min="9" max="9" width="10.6640625" style="23" bestFit="1" customWidth="1"/>
    <col min="10" max="10" width="10.83203125" style="10" bestFit="1" customWidth="1"/>
    <col min="11" max="11" width="9.33203125" style="10"/>
    <col min="12" max="12" width="9.33203125" style="23"/>
    <col min="14" max="14" width="12.83203125" bestFit="1" customWidth="1"/>
  </cols>
  <sheetData>
    <row r="1" spans="1:25" x14ac:dyDescent="0.2">
      <c r="A1" t="s">
        <v>19</v>
      </c>
      <c r="B1" t="s">
        <v>0</v>
      </c>
      <c r="C1" t="s">
        <v>1</v>
      </c>
      <c r="D1" t="s">
        <v>2</v>
      </c>
      <c r="E1" s="1" t="s">
        <v>8</v>
      </c>
      <c r="F1" s="1" t="s">
        <v>7</v>
      </c>
      <c r="G1" s="1" t="s">
        <v>16</v>
      </c>
      <c r="H1" t="s">
        <v>3</v>
      </c>
      <c r="I1" s="23" t="s">
        <v>11</v>
      </c>
      <c r="J1" s="1" t="s">
        <v>52</v>
      </c>
      <c r="K1" s="1" t="s">
        <v>53</v>
      </c>
      <c r="L1" s="23" t="s">
        <v>54</v>
      </c>
      <c r="N1" t="s">
        <v>0</v>
      </c>
      <c r="O1" t="s">
        <v>1</v>
      </c>
      <c r="P1" t="s">
        <v>2</v>
      </c>
      <c r="Q1" s="1" t="s">
        <v>8</v>
      </c>
      <c r="R1" s="1" t="s">
        <v>7</v>
      </c>
      <c r="S1" s="1" t="s">
        <v>16</v>
      </c>
      <c r="T1" t="s">
        <v>3</v>
      </c>
      <c r="U1" s="7" t="s">
        <v>25</v>
      </c>
      <c r="V1" s="7" t="s">
        <v>26</v>
      </c>
      <c r="W1" s="7" t="s">
        <v>27</v>
      </c>
      <c r="Y1" s="1"/>
    </row>
    <row r="2" spans="1:25" x14ac:dyDescent="0.2">
      <c r="A2" t="s">
        <v>23</v>
      </c>
      <c r="B2" t="s">
        <v>20</v>
      </c>
      <c r="C2">
        <v>1</v>
      </c>
      <c r="D2" t="s">
        <v>5</v>
      </c>
      <c r="E2" s="1">
        <v>0.19400000000000001</v>
      </c>
      <c r="F2" s="1">
        <v>7.0000000000000007E-2</v>
      </c>
      <c r="G2" s="1">
        <v>0.33</v>
      </c>
      <c r="H2">
        <v>0</v>
      </c>
      <c r="I2" s="23">
        <f>IF(L2&gt;0,(1/2)*PI()*((J2/2)*(K2/2))*L2,((J2/2)*(K2/2))*PI())</f>
        <v>1759.8416647246629</v>
      </c>
      <c r="J2" s="23">
        <f>E2*100</f>
        <v>19.400000000000002</v>
      </c>
      <c r="K2" s="23">
        <f>F2*100</f>
        <v>7.0000000000000009</v>
      </c>
      <c r="L2" s="23">
        <f>G2*100</f>
        <v>33</v>
      </c>
      <c r="M2" s="23"/>
      <c r="N2" t="s">
        <v>10</v>
      </c>
      <c r="O2">
        <v>1</v>
      </c>
      <c r="P2" t="s">
        <v>5</v>
      </c>
      <c r="Q2" s="1">
        <v>0.19400000000000001</v>
      </c>
      <c r="R2" s="1">
        <v>7.0000000000000007E-2</v>
      </c>
      <c r="S2" s="1">
        <v>0.33</v>
      </c>
      <c r="T2">
        <v>0</v>
      </c>
    </row>
    <row r="3" spans="1:25" x14ac:dyDescent="0.2">
      <c r="A3" t="s">
        <v>23</v>
      </c>
      <c r="B3" t="s">
        <v>20</v>
      </c>
      <c r="C3">
        <v>1</v>
      </c>
      <c r="D3" t="s">
        <v>5</v>
      </c>
      <c r="E3" s="1">
        <v>0.42</v>
      </c>
      <c r="F3" s="1">
        <v>0.31</v>
      </c>
      <c r="H3">
        <v>10</v>
      </c>
      <c r="I3" s="23">
        <f t="shared" ref="I3:I66" si="0">IF(L3&gt;0,(1/2)*PI()*((J3/2)*(K3/2))*L3,((J3/2)*(K3/2))*PI())</f>
        <v>1022.5884087434777</v>
      </c>
      <c r="J3" s="23">
        <f t="shared" ref="J3:J66" si="1">E3*100</f>
        <v>42</v>
      </c>
      <c r="K3" s="23">
        <f t="shared" ref="K3:K66" si="2">F3*100</f>
        <v>31</v>
      </c>
      <c r="L3" s="23">
        <f t="shared" ref="L3:L66" si="3">G3*100</f>
        <v>0</v>
      </c>
      <c r="M3" s="23"/>
      <c r="N3" t="s">
        <v>10</v>
      </c>
      <c r="O3">
        <v>1</v>
      </c>
      <c r="P3" t="s">
        <v>5</v>
      </c>
      <c r="Q3" s="1">
        <v>0.42</v>
      </c>
      <c r="R3" s="1">
        <v>0.31</v>
      </c>
      <c r="S3" s="1"/>
      <c r="T3">
        <v>10</v>
      </c>
    </row>
    <row r="4" spans="1:25" x14ac:dyDescent="0.2">
      <c r="A4" t="s">
        <v>23</v>
      </c>
      <c r="B4" t="s">
        <v>20</v>
      </c>
      <c r="C4">
        <v>1</v>
      </c>
      <c r="D4" t="s">
        <v>5</v>
      </c>
      <c r="E4" s="9">
        <v>0.28000000000000003</v>
      </c>
      <c r="F4" s="9">
        <v>0.3</v>
      </c>
      <c r="G4" s="9">
        <v>0.18</v>
      </c>
      <c r="H4">
        <v>25</v>
      </c>
      <c r="I4" s="23">
        <f t="shared" si="0"/>
        <v>5937.6101152847095</v>
      </c>
      <c r="J4" s="23">
        <f t="shared" si="1"/>
        <v>28.000000000000004</v>
      </c>
      <c r="K4" s="23">
        <f t="shared" si="2"/>
        <v>30</v>
      </c>
      <c r="L4" s="23">
        <f t="shared" si="3"/>
        <v>18</v>
      </c>
      <c r="M4" s="23"/>
      <c r="N4" t="s">
        <v>10</v>
      </c>
      <c r="O4">
        <v>1</v>
      </c>
      <c r="P4" t="s">
        <v>5</v>
      </c>
      <c r="Q4" s="1">
        <v>0.24</v>
      </c>
      <c r="R4" s="1">
        <v>0.21</v>
      </c>
      <c r="S4" s="7"/>
      <c r="T4">
        <v>25</v>
      </c>
      <c r="U4" s="7">
        <v>0.28000000000000003</v>
      </c>
      <c r="V4" s="7">
        <v>0.3</v>
      </c>
      <c r="W4" s="7">
        <v>0.18</v>
      </c>
    </row>
    <row r="5" spans="1:25" x14ac:dyDescent="0.2">
      <c r="A5" t="s">
        <v>23</v>
      </c>
      <c r="B5" t="s">
        <v>20</v>
      </c>
      <c r="C5">
        <v>1</v>
      </c>
      <c r="D5" t="s">
        <v>5</v>
      </c>
      <c r="E5" s="1">
        <v>0.56000000000000005</v>
      </c>
      <c r="F5" s="1">
        <v>0.52</v>
      </c>
      <c r="H5">
        <v>20</v>
      </c>
      <c r="I5" s="23">
        <f t="shared" si="0"/>
        <v>2287.0794518133698</v>
      </c>
      <c r="J5" s="23">
        <f t="shared" si="1"/>
        <v>56.000000000000007</v>
      </c>
      <c r="K5" s="23">
        <f t="shared" si="2"/>
        <v>52</v>
      </c>
      <c r="L5" s="23">
        <f t="shared" si="3"/>
        <v>0</v>
      </c>
      <c r="M5" s="23"/>
      <c r="N5" t="s">
        <v>10</v>
      </c>
      <c r="O5">
        <v>1</v>
      </c>
      <c r="P5" t="s">
        <v>5</v>
      </c>
      <c r="Q5" s="1">
        <v>0.56000000000000005</v>
      </c>
      <c r="R5" s="1">
        <v>0.52</v>
      </c>
      <c r="S5" s="1"/>
      <c r="T5">
        <v>20</v>
      </c>
    </row>
    <row r="6" spans="1:25" x14ac:dyDescent="0.2">
      <c r="A6" t="s">
        <v>23</v>
      </c>
      <c r="B6" t="s">
        <v>20</v>
      </c>
      <c r="C6">
        <v>1</v>
      </c>
      <c r="D6" t="s">
        <v>5</v>
      </c>
      <c r="E6" s="1">
        <v>0.88</v>
      </c>
      <c r="F6" s="1">
        <v>0.62</v>
      </c>
      <c r="H6">
        <v>30</v>
      </c>
      <c r="I6" s="23">
        <f t="shared" si="0"/>
        <v>4285.1323794964774</v>
      </c>
      <c r="J6" s="23">
        <f t="shared" si="1"/>
        <v>88</v>
      </c>
      <c r="K6" s="23">
        <f t="shared" si="2"/>
        <v>62</v>
      </c>
      <c r="L6" s="23">
        <f t="shared" si="3"/>
        <v>0</v>
      </c>
      <c r="M6" s="23"/>
      <c r="N6" t="s">
        <v>10</v>
      </c>
      <c r="O6">
        <v>1</v>
      </c>
      <c r="P6" t="s">
        <v>5</v>
      </c>
      <c r="Q6" s="1">
        <v>0.88</v>
      </c>
      <c r="R6" s="1">
        <v>0.62</v>
      </c>
      <c r="S6" s="1"/>
      <c r="T6">
        <v>30</v>
      </c>
    </row>
    <row r="7" spans="1:25" x14ac:dyDescent="0.2">
      <c r="A7" t="s">
        <v>23</v>
      </c>
      <c r="B7" t="s">
        <v>20</v>
      </c>
      <c r="C7">
        <v>1</v>
      </c>
      <c r="D7" t="s">
        <v>5</v>
      </c>
      <c r="E7" s="1">
        <v>2.42</v>
      </c>
      <c r="F7" s="1">
        <v>1.5</v>
      </c>
      <c r="H7">
        <v>20</v>
      </c>
      <c r="I7" s="23">
        <f t="shared" si="0"/>
        <v>28509.953331327371</v>
      </c>
      <c r="J7" s="23">
        <f t="shared" si="1"/>
        <v>242</v>
      </c>
      <c r="K7" s="23">
        <f t="shared" si="2"/>
        <v>150</v>
      </c>
      <c r="L7" s="23">
        <f t="shared" si="3"/>
        <v>0</v>
      </c>
      <c r="M7" s="23"/>
      <c r="N7" t="s">
        <v>10</v>
      </c>
      <c r="O7">
        <v>1</v>
      </c>
      <c r="P7" t="s">
        <v>5</v>
      </c>
      <c r="Q7" s="1">
        <v>2.42</v>
      </c>
      <c r="R7" s="1">
        <v>1.5</v>
      </c>
      <c r="S7" s="1"/>
      <c r="T7">
        <v>20</v>
      </c>
    </row>
    <row r="8" spans="1:25" x14ac:dyDescent="0.2">
      <c r="A8" t="s">
        <v>23</v>
      </c>
      <c r="B8" t="s">
        <v>20</v>
      </c>
      <c r="C8">
        <v>1</v>
      </c>
      <c r="D8" t="s">
        <v>5</v>
      </c>
      <c r="E8" s="1">
        <v>0.109</v>
      </c>
      <c r="F8" s="1">
        <v>8.2000000000000003E-2</v>
      </c>
      <c r="H8">
        <v>0</v>
      </c>
      <c r="I8" s="23">
        <f t="shared" si="0"/>
        <v>70.19888784446394</v>
      </c>
      <c r="J8" s="23">
        <f t="shared" si="1"/>
        <v>10.9</v>
      </c>
      <c r="K8" s="23">
        <f t="shared" si="2"/>
        <v>8.2000000000000011</v>
      </c>
      <c r="L8" s="23">
        <f t="shared" si="3"/>
        <v>0</v>
      </c>
      <c r="M8" s="23"/>
      <c r="N8" t="s">
        <v>10</v>
      </c>
      <c r="O8">
        <v>1</v>
      </c>
      <c r="P8" t="s">
        <v>5</v>
      </c>
      <c r="Q8" s="1">
        <v>0.109</v>
      </c>
      <c r="R8" s="1">
        <v>8.2000000000000003E-2</v>
      </c>
      <c r="S8" s="1"/>
      <c r="T8">
        <v>0</v>
      </c>
    </row>
    <row r="9" spans="1:25" x14ac:dyDescent="0.2">
      <c r="A9" t="s">
        <v>23</v>
      </c>
      <c r="B9" t="s">
        <v>20</v>
      </c>
      <c r="C9">
        <v>1</v>
      </c>
      <c r="D9" t="s">
        <v>5</v>
      </c>
      <c r="E9" s="9">
        <v>0.12</v>
      </c>
      <c r="F9" s="9">
        <v>0.08</v>
      </c>
      <c r="G9" s="9">
        <v>0.08</v>
      </c>
      <c r="H9">
        <v>0</v>
      </c>
      <c r="I9" s="23">
        <f t="shared" si="0"/>
        <v>301.59289474462014</v>
      </c>
      <c r="J9" s="23">
        <f t="shared" si="1"/>
        <v>12</v>
      </c>
      <c r="K9" s="23">
        <f t="shared" si="2"/>
        <v>8</v>
      </c>
      <c r="L9" s="23">
        <f t="shared" si="3"/>
        <v>8</v>
      </c>
      <c r="M9" s="23"/>
      <c r="N9" t="s">
        <v>10</v>
      </c>
      <c r="O9">
        <v>1</v>
      </c>
      <c r="P9" t="s">
        <v>5</v>
      </c>
      <c r="Q9" s="1">
        <v>0.11</v>
      </c>
      <c r="R9" s="1">
        <v>0.09</v>
      </c>
      <c r="S9" s="7"/>
      <c r="T9">
        <v>0</v>
      </c>
      <c r="U9" s="7">
        <v>0.12</v>
      </c>
      <c r="V9" s="7">
        <v>0.08</v>
      </c>
      <c r="W9" s="7">
        <v>0.08</v>
      </c>
    </row>
    <row r="10" spans="1:25" x14ac:dyDescent="0.2">
      <c r="A10" t="s">
        <v>23</v>
      </c>
      <c r="B10" t="s">
        <v>20</v>
      </c>
      <c r="C10">
        <v>1</v>
      </c>
      <c r="D10" t="s">
        <v>5</v>
      </c>
      <c r="E10" s="9">
        <v>0.08</v>
      </c>
      <c r="F10" s="9">
        <v>0.12</v>
      </c>
      <c r="G10" s="9">
        <v>0.19</v>
      </c>
      <c r="H10">
        <v>0</v>
      </c>
      <c r="I10" s="23">
        <f t="shared" si="0"/>
        <v>716.28312501847279</v>
      </c>
      <c r="J10" s="23">
        <f t="shared" si="1"/>
        <v>8</v>
      </c>
      <c r="K10" s="23">
        <f t="shared" si="2"/>
        <v>12</v>
      </c>
      <c r="L10" s="23">
        <f t="shared" si="3"/>
        <v>19</v>
      </c>
      <c r="M10" s="23"/>
      <c r="N10" t="s">
        <v>10</v>
      </c>
      <c r="O10">
        <v>1</v>
      </c>
      <c r="P10" t="s">
        <v>5</v>
      </c>
      <c r="Q10" s="1">
        <v>0.08</v>
      </c>
      <c r="R10" s="1">
        <v>7.0000000000000007E-2</v>
      </c>
      <c r="S10" s="7"/>
      <c r="T10">
        <v>0</v>
      </c>
      <c r="U10" s="7">
        <v>0.08</v>
      </c>
      <c r="V10" s="7">
        <v>0.12</v>
      </c>
      <c r="W10" s="7">
        <v>0.19</v>
      </c>
    </row>
    <row r="11" spans="1:25" x14ac:dyDescent="0.2">
      <c r="A11" t="s">
        <v>23</v>
      </c>
      <c r="B11" t="s">
        <v>20</v>
      </c>
      <c r="C11">
        <v>1</v>
      </c>
      <c r="D11" t="s">
        <v>9</v>
      </c>
      <c r="E11" s="9">
        <v>0.09</v>
      </c>
      <c r="F11" s="9">
        <v>0.08</v>
      </c>
      <c r="G11" s="9">
        <v>0.03</v>
      </c>
      <c r="H11">
        <v>0</v>
      </c>
      <c r="I11" s="23">
        <f t="shared" si="0"/>
        <v>84.823001646924411</v>
      </c>
      <c r="J11" s="23">
        <f t="shared" si="1"/>
        <v>9</v>
      </c>
      <c r="K11" s="23">
        <f t="shared" si="2"/>
        <v>8</v>
      </c>
      <c r="L11" s="23">
        <f t="shared" si="3"/>
        <v>3</v>
      </c>
      <c r="M11" s="23"/>
      <c r="N11" t="s">
        <v>10</v>
      </c>
      <c r="O11">
        <v>1</v>
      </c>
      <c r="P11" t="s">
        <v>9</v>
      </c>
      <c r="Q11" s="1">
        <v>0.10199999999999999</v>
      </c>
      <c r="R11" s="1">
        <v>5.6000000000000001E-2</v>
      </c>
      <c r="S11" s="7"/>
      <c r="T11">
        <v>0</v>
      </c>
      <c r="U11" s="7">
        <v>0.09</v>
      </c>
      <c r="V11" s="7">
        <v>0.08</v>
      </c>
      <c r="W11" s="7">
        <v>0.03</v>
      </c>
    </row>
    <row r="12" spans="1:25" x14ac:dyDescent="0.2">
      <c r="A12" t="s">
        <v>23</v>
      </c>
      <c r="B12" t="s">
        <v>20</v>
      </c>
      <c r="C12">
        <v>1</v>
      </c>
      <c r="D12" t="s">
        <v>9</v>
      </c>
      <c r="E12" s="1">
        <v>0.1</v>
      </c>
      <c r="F12" s="1">
        <v>0.09</v>
      </c>
      <c r="G12" s="1">
        <v>0.06</v>
      </c>
      <c r="H12">
        <v>0</v>
      </c>
      <c r="I12" s="23">
        <f t="shared" si="0"/>
        <v>212.05750411731105</v>
      </c>
      <c r="J12" s="23">
        <f t="shared" si="1"/>
        <v>10</v>
      </c>
      <c r="K12" s="23">
        <f t="shared" si="2"/>
        <v>9</v>
      </c>
      <c r="L12" s="23">
        <f t="shared" si="3"/>
        <v>6</v>
      </c>
      <c r="M12" s="23"/>
      <c r="N12" t="s">
        <v>10</v>
      </c>
      <c r="O12">
        <v>1</v>
      </c>
      <c r="P12" t="s">
        <v>9</v>
      </c>
      <c r="Q12" s="1">
        <v>0.1</v>
      </c>
      <c r="R12" s="1">
        <v>0.09</v>
      </c>
      <c r="S12" s="1">
        <v>0.06</v>
      </c>
      <c r="T12">
        <v>0</v>
      </c>
      <c r="U12" s="7">
        <v>0.28999999999999998</v>
      </c>
      <c r="V12" s="7">
        <v>0.18</v>
      </c>
      <c r="W12" s="7">
        <v>0.16</v>
      </c>
      <c r="X12" t="s">
        <v>31</v>
      </c>
    </row>
    <row r="13" spans="1:25" x14ac:dyDescent="0.2">
      <c r="A13" t="s">
        <v>23</v>
      </c>
      <c r="B13" t="s">
        <v>20</v>
      </c>
      <c r="C13">
        <v>2</v>
      </c>
      <c r="D13" t="s">
        <v>6</v>
      </c>
      <c r="E13" s="1">
        <v>0.02</v>
      </c>
      <c r="F13" s="1">
        <v>1.2E-2</v>
      </c>
      <c r="H13">
        <v>0</v>
      </c>
      <c r="I13" s="23">
        <f t="shared" si="0"/>
        <v>1.8849555921538759</v>
      </c>
      <c r="J13" s="23">
        <f t="shared" si="1"/>
        <v>2</v>
      </c>
      <c r="K13" s="23">
        <f t="shared" si="2"/>
        <v>1.2</v>
      </c>
      <c r="L13" s="23">
        <f t="shared" si="3"/>
        <v>0</v>
      </c>
      <c r="M13" s="23"/>
      <c r="N13" t="s">
        <v>10</v>
      </c>
      <c r="O13">
        <v>2</v>
      </c>
      <c r="P13" t="s">
        <v>6</v>
      </c>
      <c r="Q13" s="1">
        <v>0.02</v>
      </c>
      <c r="R13" s="1">
        <v>1.2E-2</v>
      </c>
      <c r="S13" s="1"/>
      <c r="T13">
        <v>0</v>
      </c>
    </row>
    <row r="14" spans="1:25" x14ac:dyDescent="0.2">
      <c r="A14" t="s">
        <v>23</v>
      </c>
      <c r="B14" t="s">
        <v>20</v>
      </c>
      <c r="C14">
        <v>2</v>
      </c>
      <c r="D14" t="s">
        <v>6</v>
      </c>
      <c r="E14" s="1">
        <v>3.2000000000000001E-2</v>
      </c>
      <c r="F14" s="1">
        <v>0.03</v>
      </c>
      <c r="H14">
        <v>0</v>
      </c>
      <c r="I14" s="23">
        <f t="shared" si="0"/>
        <v>7.5398223686155044</v>
      </c>
      <c r="J14" s="23">
        <f t="shared" si="1"/>
        <v>3.2</v>
      </c>
      <c r="K14" s="23">
        <f t="shared" si="2"/>
        <v>3</v>
      </c>
      <c r="L14" s="23">
        <f t="shared" si="3"/>
        <v>0</v>
      </c>
      <c r="M14" s="23"/>
      <c r="N14" t="s">
        <v>10</v>
      </c>
      <c r="O14">
        <v>2</v>
      </c>
      <c r="P14" t="s">
        <v>6</v>
      </c>
      <c r="Q14" s="1">
        <v>3.2000000000000001E-2</v>
      </c>
      <c r="R14" s="1">
        <v>0.03</v>
      </c>
      <c r="S14" s="1"/>
      <c r="T14">
        <v>0</v>
      </c>
    </row>
    <row r="15" spans="1:25" x14ac:dyDescent="0.2">
      <c r="A15" t="s">
        <v>23</v>
      </c>
      <c r="B15" t="s">
        <v>20</v>
      </c>
      <c r="C15">
        <v>2</v>
      </c>
      <c r="D15" t="s">
        <v>6</v>
      </c>
      <c r="E15" s="1">
        <v>4.2000000000000003E-2</v>
      </c>
      <c r="F15" s="1">
        <v>2.5999999999999999E-2</v>
      </c>
      <c r="H15">
        <v>0</v>
      </c>
      <c r="I15" s="23">
        <f t="shared" si="0"/>
        <v>8.5765479443001365</v>
      </c>
      <c r="J15" s="23">
        <f t="shared" si="1"/>
        <v>4.2</v>
      </c>
      <c r="K15" s="23">
        <f t="shared" si="2"/>
        <v>2.6</v>
      </c>
      <c r="L15" s="23">
        <f t="shared" si="3"/>
        <v>0</v>
      </c>
      <c r="M15" s="23"/>
      <c r="N15" t="s">
        <v>10</v>
      </c>
      <c r="O15">
        <v>2</v>
      </c>
      <c r="P15" t="s">
        <v>6</v>
      </c>
      <c r="Q15" s="1">
        <v>4.2000000000000003E-2</v>
      </c>
      <c r="R15" s="1">
        <v>2.5999999999999999E-2</v>
      </c>
      <c r="S15" s="1"/>
      <c r="T15">
        <v>0</v>
      </c>
    </row>
    <row r="16" spans="1:25" x14ac:dyDescent="0.2">
      <c r="A16" t="s">
        <v>23</v>
      </c>
      <c r="B16" t="s">
        <v>20</v>
      </c>
      <c r="C16">
        <v>2</v>
      </c>
      <c r="D16" t="s">
        <v>6</v>
      </c>
      <c r="E16" s="1">
        <v>0.13200000000000001</v>
      </c>
      <c r="F16" s="1">
        <v>0.08</v>
      </c>
      <c r="H16">
        <v>15</v>
      </c>
      <c r="I16" s="23">
        <f t="shared" si="0"/>
        <v>82.938046054770538</v>
      </c>
      <c r="J16" s="23">
        <f t="shared" si="1"/>
        <v>13.200000000000001</v>
      </c>
      <c r="K16" s="23">
        <f t="shared" si="2"/>
        <v>8</v>
      </c>
      <c r="L16" s="23">
        <f t="shared" si="3"/>
        <v>0</v>
      </c>
      <c r="M16" s="23"/>
      <c r="N16" t="s">
        <v>10</v>
      </c>
      <c r="O16">
        <v>2</v>
      </c>
      <c r="P16" t="s">
        <v>6</v>
      </c>
      <c r="Q16" s="1">
        <v>0.13200000000000001</v>
      </c>
      <c r="R16" s="1">
        <v>0.08</v>
      </c>
      <c r="S16" s="1"/>
      <c r="T16">
        <v>15</v>
      </c>
    </row>
    <row r="17" spans="1:25" x14ac:dyDescent="0.2">
      <c r="A17" t="s">
        <v>23</v>
      </c>
      <c r="B17" t="s">
        <v>20</v>
      </c>
      <c r="C17">
        <v>2</v>
      </c>
      <c r="D17" t="s">
        <v>6</v>
      </c>
      <c r="E17" s="1">
        <v>0.11</v>
      </c>
      <c r="F17" s="1">
        <v>9.6000000000000002E-2</v>
      </c>
      <c r="H17">
        <v>40</v>
      </c>
      <c r="I17" s="23">
        <f t="shared" si="0"/>
        <v>82.938046054770538</v>
      </c>
      <c r="J17" s="23">
        <f t="shared" si="1"/>
        <v>11</v>
      </c>
      <c r="K17" s="23">
        <f t="shared" si="2"/>
        <v>9.6</v>
      </c>
      <c r="L17" s="23">
        <f t="shared" si="3"/>
        <v>0</v>
      </c>
      <c r="M17" s="23"/>
      <c r="N17" t="s">
        <v>10</v>
      </c>
      <c r="O17">
        <v>2</v>
      </c>
      <c r="P17" t="s">
        <v>6</v>
      </c>
      <c r="Q17" s="1">
        <v>0.11</v>
      </c>
      <c r="R17" s="1">
        <v>9.6000000000000002E-2</v>
      </c>
      <c r="S17" s="1"/>
      <c r="T17">
        <v>40</v>
      </c>
    </row>
    <row r="18" spans="1:25" x14ac:dyDescent="0.2">
      <c r="A18" t="s">
        <v>23</v>
      </c>
      <c r="B18" t="s">
        <v>20</v>
      </c>
      <c r="C18">
        <v>2</v>
      </c>
      <c r="D18" t="s">
        <v>6</v>
      </c>
      <c r="E18" s="1">
        <v>8.5999999999999993E-2</v>
      </c>
      <c r="F18" s="1">
        <v>3.2000000000000001E-2</v>
      </c>
      <c r="H18">
        <v>0</v>
      </c>
      <c r="I18" s="23">
        <f t="shared" si="0"/>
        <v>21.614157456697775</v>
      </c>
      <c r="J18" s="23">
        <f t="shared" si="1"/>
        <v>8.6</v>
      </c>
      <c r="K18" s="23">
        <f t="shared" si="2"/>
        <v>3.2</v>
      </c>
      <c r="L18" s="23">
        <f t="shared" si="3"/>
        <v>0</v>
      </c>
      <c r="M18" s="23"/>
      <c r="N18" t="s">
        <v>10</v>
      </c>
      <c r="O18">
        <v>2</v>
      </c>
      <c r="P18" t="s">
        <v>6</v>
      </c>
      <c r="Q18" s="1">
        <v>8.5999999999999993E-2</v>
      </c>
      <c r="R18" s="1">
        <v>3.2000000000000001E-2</v>
      </c>
      <c r="S18" s="1"/>
      <c r="T18">
        <v>0</v>
      </c>
    </row>
    <row r="19" spans="1:25" x14ac:dyDescent="0.2">
      <c r="A19" t="s">
        <v>23</v>
      </c>
      <c r="B19" t="s">
        <v>20</v>
      </c>
      <c r="C19">
        <v>2</v>
      </c>
      <c r="D19" t="s">
        <v>5</v>
      </c>
      <c r="E19" s="1">
        <v>0.66</v>
      </c>
      <c r="F19" s="1">
        <v>0.56999999999999995</v>
      </c>
      <c r="H19">
        <v>85</v>
      </c>
      <c r="I19" s="23">
        <f t="shared" si="0"/>
        <v>2954.6678907012001</v>
      </c>
      <c r="J19" s="23">
        <f t="shared" si="1"/>
        <v>66</v>
      </c>
      <c r="K19" s="23">
        <f t="shared" si="2"/>
        <v>56.999999999999993</v>
      </c>
      <c r="L19" s="23">
        <f t="shared" si="3"/>
        <v>0</v>
      </c>
      <c r="M19" s="23"/>
      <c r="N19" t="s">
        <v>10</v>
      </c>
      <c r="O19">
        <v>2</v>
      </c>
      <c r="P19" t="s">
        <v>5</v>
      </c>
      <c r="Q19" s="1">
        <v>0.66</v>
      </c>
      <c r="R19" s="1">
        <v>0.56999999999999995</v>
      </c>
      <c r="S19" s="1"/>
      <c r="T19">
        <v>85</v>
      </c>
    </row>
    <row r="20" spans="1:25" x14ac:dyDescent="0.2">
      <c r="A20" t="s">
        <v>23</v>
      </c>
      <c r="B20" t="s">
        <v>20</v>
      </c>
      <c r="C20">
        <v>2</v>
      </c>
      <c r="D20" t="s">
        <v>5</v>
      </c>
      <c r="E20" s="1">
        <v>1.02</v>
      </c>
      <c r="F20" s="1">
        <v>0.98</v>
      </c>
      <c r="H20">
        <v>75</v>
      </c>
      <c r="I20" s="23">
        <f t="shared" si="0"/>
        <v>7850.8400413208929</v>
      </c>
      <c r="J20" s="23">
        <f t="shared" si="1"/>
        <v>102</v>
      </c>
      <c r="K20" s="23">
        <f t="shared" si="2"/>
        <v>98</v>
      </c>
      <c r="L20" s="23">
        <f t="shared" si="3"/>
        <v>0</v>
      </c>
      <c r="M20" s="23"/>
      <c r="N20" t="s">
        <v>10</v>
      </c>
      <c r="O20">
        <v>2</v>
      </c>
      <c r="P20" t="s">
        <v>5</v>
      </c>
      <c r="Q20" s="1">
        <v>1.02</v>
      </c>
      <c r="R20" s="1">
        <v>0.98</v>
      </c>
      <c r="S20" s="1"/>
      <c r="T20">
        <v>75</v>
      </c>
    </row>
    <row r="21" spans="1:25" x14ac:dyDescent="0.2">
      <c r="A21" t="s">
        <v>23</v>
      </c>
      <c r="B21" t="s">
        <v>20</v>
      </c>
      <c r="C21">
        <v>2</v>
      </c>
      <c r="D21" t="s">
        <v>9</v>
      </c>
      <c r="E21" s="1">
        <v>0.13600000000000001</v>
      </c>
      <c r="F21" s="1">
        <v>0.12</v>
      </c>
      <c r="H21">
        <v>0</v>
      </c>
      <c r="I21" s="23">
        <f t="shared" si="0"/>
        <v>128.17698026646357</v>
      </c>
      <c r="J21" s="23">
        <f t="shared" si="1"/>
        <v>13.600000000000001</v>
      </c>
      <c r="K21" s="23">
        <f t="shared" si="2"/>
        <v>12</v>
      </c>
      <c r="L21" s="23">
        <f t="shared" si="3"/>
        <v>0</v>
      </c>
      <c r="M21" s="23"/>
      <c r="N21" t="s">
        <v>10</v>
      </c>
      <c r="O21">
        <v>2</v>
      </c>
      <c r="P21" t="s">
        <v>9</v>
      </c>
      <c r="Q21" s="1">
        <v>0.13600000000000001</v>
      </c>
      <c r="R21" s="1">
        <v>0.12</v>
      </c>
      <c r="S21" s="1"/>
      <c r="T21">
        <v>0</v>
      </c>
    </row>
    <row r="22" spans="1:25" x14ac:dyDescent="0.2">
      <c r="A22" t="s">
        <v>23</v>
      </c>
      <c r="B22" t="s">
        <v>20</v>
      </c>
      <c r="C22">
        <v>2</v>
      </c>
      <c r="D22" t="s">
        <v>9</v>
      </c>
      <c r="E22" s="1">
        <v>0.27400000000000002</v>
      </c>
      <c r="F22" s="1">
        <v>0.22800000000000001</v>
      </c>
      <c r="H22">
        <v>0</v>
      </c>
      <c r="I22" s="23">
        <f t="shared" si="0"/>
        <v>490.65394063765393</v>
      </c>
      <c r="J22" s="23">
        <f t="shared" si="1"/>
        <v>27.400000000000002</v>
      </c>
      <c r="K22" s="23">
        <f t="shared" si="2"/>
        <v>22.8</v>
      </c>
      <c r="L22" s="23">
        <f t="shared" si="3"/>
        <v>0</v>
      </c>
      <c r="M22" s="23"/>
      <c r="N22" t="s">
        <v>10</v>
      </c>
      <c r="O22">
        <v>2</v>
      </c>
      <c r="P22" t="s">
        <v>9</v>
      </c>
      <c r="Q22" s="1">
        <v>0.27400000000000002</v>
      </c>
      <c r="R22" s="1">
        <v>0.22800000000000001</v>
      </c>
      <c r="S22" s="1"/>
      <c r="T22">
        <v>0</v>
      </c>
    </row>
    <row r="23" spans="1:25" x14ac:dyDescent="0.2">
      <c r="A23" t="s">
        <v>23</v>
      </c>
      <c r="B23" t="s">
        <v>20</v>
      </c>
      <c r="C23">
        <v>3</v>
      </c>
      <c r="D23" t="s">
        <v>6</v>
      </c>
      <c r="E23" s="1">
        <v>0.19</v>
      </c>
      <c r="F23" s="1">
        <v>0.09</v>
      </c>
      <c r="H23">
        <v>0</v>
      </c>
      <c r="I23" s="23">
        <f t="shared" si="0"/>
        <v>134.30308594096365</v>
      </c>
      <c r="J23" s="23">
        <f t="shared" si="1"/>
        <v>19</v>
      </c>
      <c r="K23" s="23">
        <f t="shared" si="2"/>
        <v>9</v>
      </c>
      <c r="L23" s="23">
        <f t="shared" si="3"/>
        <v>0</v>
      </c>
      <c r="M23" s="23"/>
      <c r="N23" t="s">
        <v>10</v>
      </c>
      <c r="O23">
        <v>3</v>
      </c>
      <c r="P23" t="s">
        <v>6</v>
      </c>
      <c r="Q23" s="1">
        <v>0.19</v>
      </c>
      <c r="R23" s="1">
        <v>0.09</v>
      </c>
      <c r="S23" s="1"/>
      <c r="T23">
        <v>0</v>
      </c>
      <c r="U23" s="7">
        <v>0.14000000000000001</v>
      </c>
      <c r="V23" s="7">
        <v>0.15</v>
      </c>
      <c r="W23" s="7">
        <v>0.18</v>
      </c>
      <c r="X23" s="7" t="s">
        <v>29</v>
      </c>
      <c r="Y23" s="7"/>
    </row>
    <row r="24" spans="1:25" x14ac:dyDescent="0.2">
      <c r="A24" t="s">
        <v>23</v>
      </c>
      <c r="B24" t="s">
        <v>20</v>
      </c>
      <c r="C24">
        <v>3</v>
      </c>
      <c r="D24" t="s">
        <v>6</v>
      </c>
      <c r="E24" s="1">
        <v>0.21</v>
      </c>
      <c r="F24" s="1">
        <v>0.13</v>
      </c>
      <c r="H24">
        <v>0</v>
      </c>
      <c r="I24" s="23">
        <f t="shared" si="0"/>
        <v>214.41369860750339</v>
      </c>
      <c r="J24" s="23">
        <f t="shared" si="1"/>
        <v>21</v>
      </c>
      <c r="K24" s="23">
        <f t="shared" si="2"/>
        <v>13</v>
      </c>
      <c r="L24" s="23">
        <f t="shared" si="3"/>
        <v>0</v>
      </c>
      <c r="M24" s="23"/>
      <c r="N24" t="s">
        <v>10</v>
      </c>
      <c r="O24">
        <v>3</v>
      </c>
      <c r="P24" t="s">
        <v>6</v>
      </c>
      <c r="Q24" s="1">
        <v>0.21</v>
      </c>
      <c r="R24" s="1">
        <v>0.13</v>
      </c>
      <c r="S24" s="1"/>
      <c r="T24">
        <v>0</v>
      </c>
    </row>
    <row r="25" spans="1:25" x14ac:dyDescent="0.2">
      <c r="A25" t="s">
        <v>23</v>
      </c>
      <c r="B25" t="s">
        <v>20</v>
      </c>
      <c r="C25">
        <v>3</v>
      </c>
      <c r="D25" t="s">
        <v>6</v>
      </c>
      <c r="E25" s="1">
        <v>0.28999999999999998</v>
      </c>
      <c r="F25" s="1">
        <v>0.24</v>
      </c>
      <c r="H25">
        <v>10</v>
      </c>
      <c r="I25" s="23">
        <f t="shared" si="0"/>
        <v>546.63712172462397</v>
      </c>
      <c r="J25" s="23">
        <f t="shared" si="1"/>
        <v>28.999999999999996</v>
      </c>
      <c r="K25" s="23">
        <f t="shared" si="2"/>
        <v>24</v>
      </c>
      <c r="L25" s="23">
        <f t="shared" si="3"/>
        <v>0</v>
      </c>
      <c r="M25" s="23"/>
      <c r="N25" t="s">
        <v>10</v>
      </c>
      <c r="O25">
        <v>3</v>
      </c>
      <c r="P25" t="s">
        <v>6</v>
      </c>
      <c r="Q25" s="1">
        <v>0.28999999999999998</v>
      </c>
      <c r="R25" s="1">
        <v>0.24</v>
      </c>
      <c r="S25" s="1"/>
      <c r="T25">
        <v>10</v>
      </c>
    </row>
    <row r="26" spans="1:25" x14ac:dyDescent="0.2">
      <c r="A26" t="s">
        <v>23</v>
      </c>
      <c r="B26" t="s">
        <v>20</v>
      </c>
      <c r="C26">
        <v>3</v>
      </c>
      <c r="D26" t="s">
        <v>5</v>
      </c>
      <c r="E26" s="9">
        <v>0.6</v>
      </c>
      <c r="F26" s="9">
        <v>0.45</v>
      </c>
      <c r="G26" s="9">
        <v>0.36</v>
      </c>
      <c r="H26">
        <v>0</v>
      </c>
      <c r="I26" s="23">
        <f t="shared" si="0"/>
        <v>38170.350741115988</v>
      </c>
      <c r="J26" s="23">
        <f t="shared" si="1"/>
        <v>60</v>
      </c>
      <c r="K26" s="23">
        <f t="shared" si="2"/>
        <v>45</v>
      </c>
      <c r="L26" s="23">
        <f t="shared" si="3"/>
        <v>36</v>
      </c>
      <c r="M26" s="23"/>
      <c r="N26" t="s">
        <v>10</v>
      </c>
      <c r="O26">
        <v>3</v>
      </c>
      <c r="P26" t="s">
        <v>5</v>
      </c>
      <c r="Q26" s="1">
        <v>0.21</v>
      </c>
      <c r="R26" s="1">
        <v>0.13</v>
      </c>
      <c r="S26" s="7"/>
      <c r="T26">
        <v>0</v>
      </c>
      <c r="U26" s="7">
        <v>0.6</v>
      </c>
      <c r="V26" s="7">
        <v>0.45</v>
      </c>
      <c r="W26" s="7">
        <v>0.36</v>
      </c>
    </row>
    <row r="27" spans="1:25" x14ac:dyDescent="0.2">
      <c r="A27" t="s">
        <v>23</v>
      </c>
      <c r="B27" t="s">
        <v>20</v>
      </c>
      <c r="C27">
        <v>3</v>
      </c>
      <c r="D27" t="s">
        <v>5</v>
      </c>
      <c r="E27" s="9">
        <v>0.65</v>
      </c>
      <c r="F27" s="9">
        <v>0.45</v>
      </c>
      <c r="G27" s="9">
        <v>0.64</v>
      </c>
      <c r="H27">
        <v>0</v>
      </c>
      <c r="I27" s="23">
        <f t="shared" si="0"/>
        <v>73513.268094001163</v>
      </c>
      <c r="J27" s="23">
        <f t="shared" si="1"/>
        <v>65</v>
      </c>
      <c r="K27" s="23">
        <f t="shared" si="2"/>
        <v>45</v>
      </c>
      <c r="L27" s="23">
        <f t="shared" si="3"/>
        <v>64</v>
      </c>
      <c r="M27" s="23"/>
      <c r="N27" t="s">
        <v>10</v>
      </c>
      <c r="O27">
        <v>3</v>
      </c>
      <c r="P27" t="s">
        <v>5</v>
      </c>
      <c r="Q27" s="1">
        <v>0.12</v>
      </c>
      <c r="R27" s="1">
        <v>0.1</v>
      </c>
      <c r="S27" s="7"/>
      <c r="T27">
        <v>0</v>
      </c>
      <c r="U27" s="7">
        <v>0.65</v>
      </c>
      <c r="V27" s="7">
        <v>0.45</v>
      </c>
      <c r="W27" s="7">
        <v>0.64</v>
      </c>
    </row>
    <row r="28" spans="1:25" x14ac:dyDescent="0.2">
      <c r="A28" t="s">
        <v>23</v>
      </c>
      <c r="B28" t="s">
        <v>20</v>
      </c>
      <c r="C28">
        <v>3</v>
      </c>
      <c r="D28" t="s">
        <v>5</v>
      </c>
      <c r="E28" s="9">
        <v>0.25</v>
      </c>
      <c r="F28" s="9">
        <v>0.1</v>
      </c>
      <c r="G28" s="9">
        <v>0.14000000000000001</v>
      </c>
      <c r="H28">
        <v>0</v>
      </c>
      <c r="I28" s="23">
        <f t="shared" si="0"/>
        <v>1374.4467859455347</v>
      </c>
      <c r="J28" s="23">
        <f t="shared" si="1"/>
        <v>25</v>
      </c>
      <c r="K28" s="23">
        <f t="shared" si="2"/>
        <v>10</v>
      </c>
      <c r="L28" s="23">
        <f t="shared" si="3"/>
        <v>14.000000000000002</v>
      </c>
      <c r="M28" s="23"/>
      <c r="N28" t="s">
        <v>10</v>
      </c>
      <c r="O28">
        <v>3</v>
      </c>
      <c r="P28" t="s">
        <v>5</v>
      </c>
      <c r="Q28" s="1">
        <v>0.2</v>
      </c>
      <c r="R28" s="1">
        <v>0.09</v>
      </c>
      <c r="S28" s="7"/>
      <c r="T28">
        <v>0</v>
      </c>
      <c r="U28" s="7">
        <v>0.25</v>
      </c>
      <c r="V28" s="7">
        <v>0.1</v>
      </c>
      <c r="W28" s="7">
        <v>0.14000000000000001</v>
      </c>
    </row>
    <row r="29" spans="1:25" x14ac:dyDescent="0.2">
      <c r="A29" t="s">
        <v>23</v>
      </c>
      <c r="B29" t="s">
        <v>20</v>
      </c>
      <c r="C29">
        <v>3</v>
      </c>
      <c r="D29" t="s">
        <v>9</v>
      </c>
      <c r="E29" s="9">
        <v>0.23</v>
      </c>
      <c r="F29" s="9">
        <v>0.28000000000000003</v>
      </c>
      <c r="G29" s="9">
        <v>0.19</v>
      </c>
      <c r="H29">
        <v>0</v>
      </c>
      <c r="I29" s="23">
        <f t="shared" si="0"/>
        <v>4805.0659636655892</v>
      </c>
      <c r="J29" s="23">
        <f t="shared" si="1"/>
        <v>23</v>
      </c>
      <c r="K29" s="23">
        <f t="shared" si="2"/>
        <v>28.000000000000004</v>
      </c>
      <c r="L29" s="23">
        <f t="shared" si="3"/>
        <v>19</v>
      </c>
      <c r="M29" s="23"/>
      <c r="N29" t="s">
        <v>10</v>
      </c>
      <c r="O29">
        <v>3</v>
      </c>
      <c r="P29" t="s">
        <v>9</v>
      </c>
      <c r="Q29" s="1">
        <v>0.23</v>
      </c>
      <c r="R29" s="1">
        <v>0.19</v>
      </c>
      <c r="S29" s="7"/>
      <c r="T29">
        <v>0</v>
      </c>
      <c r="U29" s="7">
        <v>0.23</v>
      </c>
      <c r="V29" s="7">
        <v>0.28000000000000003</v>
      </c>
      <c r="W29" s="7">
        <v>0.19</v>
      </c>
    </row>
    <row r="30" spans="1:25" x14ac:dyDescent="0.2">
      <c r="A30" t="s">
        <v>23</v>
      </c>
      <c r="B30" t="s">
        <v>20</v>
      </c>
      <c r="C30">
        <v>3</v>
      </c>
      <c r="D30" t="s">
        <v>9</v>
      </c>
      <c r="E30" s="9">
        <v>0.13</v>
      </c>
      <c r="F30" s="9">
        <v>0.12</v>
      </c>
      <c r="G30" s="9">
        <v>0.08</v>
      </c>
      <c r="H30">
        <v>0</v>
      </c>
      <c r="I30" s="23">
        <f t="shared" si="0"/>
        <v>490.08845396000771</v>
      </c>
      <c r="J30" s="23">
        <f t="shared" si="1"/>
        <v>13</v>
      </c>
      <c r="K30" s="23">
        <f t="shared" si="2"/>
        <v>12</v>
      </c>
      <c r="L30" s="23">
        <f t="shared" si="3"/>
        <v>8</v>
      </c>
      <c r="M30" s="23"/>
      <c r="N30" t="s">
        <v>10</v>
      </c>
      <c r="O30">
        <v>3</v>
      </c>
      <c r="P30" t="s">
        <v>9</v>
      </c>
      <c r="Q30" s="1">
        <v>0.11</v>
      </c>
      <c r="R30" s="1">
        <v>0.11</v>
      </c>
      <c r="S30" s="7"/>
      <c r="T30">
        <v>0</v>
      </c>
      <c r="U30" s="7">
        <v>0.13</v>
      </c>
      <c r="V30" s="7">
        <v>0.12</v>
      </c>
      <c r="W30" s="7">
        <v>0.08</v>
      </c>
    </row>
    <row r="31" spans="1:25" x14ac:dyDescent="0.2">
      <c r="A31" t="s">
        <v>23</v>
      </c>
      <c r="B31" t="s">
        <v>20</v>
      </c>
      <c r="C31">
        <v>3</v>
      </c>
      <c r="D31" t="s">
        <v>9</v>
      </c>
      <c r="E31" s="1">
        <v>0.14000000000000001</v>
      </c>
      <c r="F31" s="1">
        <v>0.11</v>
      </c>
      <c r="G31" s="1">
        <v>0.04</v>
      </c>
      <c r="H31">
        <v>0</v>
      </c>
      <c r="I31" s="23">
        <f t="shared" si="0"/>
        <v>241.9026343264141</v>
      </c>
      <c r="J31" s="23">
        <f t="shared" si="1"/>
        <v>14.000000000000002</v>
      </c>
      <c r="K31" s="23">
        <f t="shared" si="2"/>
        <v>11</v>
      </c>
      <c r="L31" s="23">
        <f t="shared" si="3"/>
        <v>4</v>
      </c>
      <c r="M31" s="23"/>
      <c r="N31" t="s">
        <v>10</v>
      </c>
      <c r="O31">
        <v>3</v>
      </c>
      <c r="P31" t="s">
        <v>9</v>
      </c>
      <c r="Q31" s="1">
        <v>0.14000000000000001</v>
      </c>
      <c r="R31" s="1">
        <v>0.11</v>
      </c>
      <c r="S31" s="1">
        <v>0.04</v>
      </c>
      <c r="T31">
        <v>0</v>
      </c>
    </row>
    <row r="32" spans="1:25" x14ac:dyDescent="0.2">
      <c r="A32" t="s">
        <v>23</v>
      </c>
      <c r="B32" t="s">
        <v>20</v>
      </c>
      <c r="C32">
        <v>3</v>
      </c>
      <c r="D32" t="s">
        <v>9</v>
      </c>
      <c r="E32" s="1">
        <v>0.18</v>
      </c>
      <c r="F32" s="1">
        <v>0.15</v>
      </c>
      <c r="G32" s="1">
        <v>0.08</v>
      </c>
      <c r="H32">
        <v>0</v>
      </c>
      <c r="I32" s="23">
        <f t="shared" si="0"/>
        <v>848.23001646924411</v>
      </c>
      <c r="J32" s="23">
        <f t="shared" si="1"/>
        <v>18</v>
      </c>
      <c r="K32" s="23">
        <f t="shared" si="2"/>
        <v>15</v>
      </c>
      <c r="L32" s="23">
        <f t="shared" si="3"/>
        <v>8</v>
      </c>
      <c r="M32" s="23"/>
      <c r="N32" t="s">
        <v>10</v>
      </c>
      <c r="O32">
        <v>3</v>
      </c>
      <c r="P32" t="s">
        <v>9</v>
      </c>
      <c r="Q32" s="1">
        <v>0.18</v>
      </c>
      <c r="R32" s="1">
        <v>0.15</v>
      </c>
      <c r="S32" s="1">
        <v>0.08</v>
      </c>
      <c r="T32">
        <v>0</v>
      </c>
    </row>
    <row r="33" spans="1:24" x14ac:dyDescent="0.2">
      <c r="A33" t="s">
        <v>23</v>
      </c>
      <c r="B33" t="s">
        <v>20</v>
      </c>
      <c r="C33">
        <v>4</v>
      </c>
      <c r="D33" t="s">
        <v>6</v>
      </c>
      <c r="E33" s="1">
        <v>0.14000000000000001</v>
      </c>
      <c r="F33" s="1">
        <v>0.11</v>
      </c>
      <c r="H33">
        <v>0</v>
      </c>
      <c r="I33" s="23">
        <f t="shared" si="0"/>
        <v>120.95131716320705</v>
      </c>
      <c r="J33" s="23">
        <f t="shared" si="1"/>
        <v>14.000000000000002</v>
      </c>
      <c r="K33" s="23">
        <f t="shared" si="2"/>
        <v>11</v>
      </c>
      <c r="L33" s="23">
        <f t="shared" si="3"/>
        <v>0</v>
      </c>
      <c r="M33" s="23"/>
      <c r="N33" t="s">
        <v>10</v>
      </c>
      <c r="O33">
        <v>4</v>
      </c>
      <c r="P33" t="s">
        <v>6</v>
      </c>
      <c r="Q33" s="1">
        <v>0.14000000000000001</v>
      </c>
      <c r="R33" s="1">
        <v>0.11</v>
      </c>
      <c r="S33" s="1"/>
      <c r="T33">
        <v>0</v>
      </c>
    </row>
    <row r="34" spans="1:24" x14ac:dyDescent="0.2">
      <c r="A34" t="s">
        <v>23</v>
      </c>
      <c r="B34" t="s">
        <v>20</v>
      </c>
      <c r="C34">
        <v>4</v>
      </c>
      <c r="D34" t="s">
        <v>6</v>
      </c>
      <c r="E34" s="1">
        <v>7.3999999999999996E-2</v>
      </c>
      <c r="F34" s="1">
        <v>4.8000000000000001E-2</v>
      </c>
      <c r="H34">
        <v>0</v>
      </c>
      <c r="I34" s="23">
        <f t="shared" si="0"/>
        <v>27.897342763877361</v>
      </c>
      <c r="J34" s="23">
        <f t="shared" si="1"/>
        <v>7.3999999999999995</v>
      </c>
      <c r="K34" s="23">
        <f t="shared" si="2"/>
        <v>4.8</v>
      </c>
      <c r="L34" s="23">
        <f t="shared" si="3"/>
        <v>0</v>
      </c>
      <c r="M34" s="23"/>
      <c r="N34" t="s">
        <v>10</v>
      </c>
      <c r="O34">
        <v>4</v>
      </c>
      <c r="P34" t="s">
        <v>6</v>
      </c>
      <c r="Q34">
        <v>7.3999999999999996E-2</v>
      </c>
      <c r="R34" s="1">
        <v>4.8000000000000001E-2</v>
      </c>
      <c r="S34" s="1"/>
      <c r="T34">
        <v>0</v>
      </c>
    </row>
    <row r="35" spans="1:24" x14ac:dyDescent="0.2">
      <c r="A35" t="s">
        <v>23</v>
      </c>
      <c r="B35" t="s">
        <v>20</v>
      </c>
      <c r="C35">
        <v>4</v>
      </c>
      <c r="D35" t="s">
        <v>6</v>
      </c>
      <c r="E35" s="1">
        <v>7.8E-2</v>
      </c>
      <c r="F35" s="1">
        <v>6.8000000000000005E-2</v>
      </c>
      <c r="H35">
        <v>0</v>
      </c>
      <c r="I35" s="23">
        <f t="shared" si="0"/>
        <v>41.657518586600659</v>
      </c>
      <c r="J35" s="23">
        <f t="shared" si="1"/>
        <v>7.8</v>
      </c>
      <c r="K35" s="23">
        <f t="shared" si="2"/>
        <v>6.8000000000000007</v>
      </c>
      <c r="L35" s="23">
        <f t="shared" si="3"/>
        <v>0</v>
      </c>
      <c r="M35" s="23"/>
      <c r="N35" t="s">
        <v>10</v>
      </c>
      <c r="O35">
        <v>4</v>
      </c>
      <c r="P35" t="s">
        <v>6</v>
      </c>
      <c r="Q35">
        <v>7.8E-2</v>
      </c>
      <c r="R35" s="1">
        <v>6.8000000000000005E-2</v>
      </c>
      <c r="S35" s="1"/>
      <c r="T35">
        <v>0</v>
      </c>
    </row>
    <row r="36" spans="1:24" x14ac:dyDescent="0.2">
      <c r="A36" t="s">
        <v>23</v>
      </c>
      <c r="B36" t="s">
        <v>20</v>
      </c>
      <c r="C36">
        <v>4</v>
      </c>
      <c r="D36" t="s">
        <v>5</v>
      </c>
      <c r="E36" s="1">
        <v>0.15</v>
      </c>
      <c r="F36" s="1">
        <v>0.1</v>
      </c>
      <c r="H36">
        <v>0</v>
      </c>
      <c r="I36" s="23">
        <f t="shared" si="0"/>
        <v>117.80972450961724</v>
      </c>
      <c r="J36" s="23">
        <f t="shared" si="1"/>
        <v>15</v>
      </c>
      <c r="K36" s="23">
        <f t="shared" si="2"/>
        <v>10</v>
      </c>
      <c r="L36" s="23">
        <f t="shared" si="3"/>
        <v>0</v>
      </c>
      <c r="M36" s="23"/>
      <c r="N36" t="s">
        <v>10</v>
      </c>
      <c r="O36">
        <v>4</v>
      </c>
      <c r="P36" t="s">
        <v>5</v>
      </c>
      <c r="Q36" s="1">
        <v>0.15</v>
      </c>
      <c r="R36" s="1">
        <v>0.1</v>
      </c>
      <c r="S36" s="1"/>
      <c r="T36">
        <v>0</v>
      </c>
      <c r="U36" s="7">
        <v>0.28000000000000003</v>
      </c>
      <c r="V36" s="7">
        <v>0.18</v>
      </c>
      <c r="W36" s="7">
        <v>0.15</v>
      </c>
      <c r="X36" t="s">
        <v>32</v>
      </c>
    </row>
    <row r="37" spans="1:24" x14ac:dyDescent="0.2">
      <c r="A37" t="s">
        <v>23</v>
      </c>
      <c r="B37" t="s">
        <v>20</v>
      </c>
      <c r="C37">
        <v>4</v>
      </c>
      <c r="D37" t="s">
        <v>5</v>
      </c>
      <c r="E37" s="1">
        <v>0.06</v>
      </c>
      <c r="F37" s="1">
        <v>0.04</v>
      </c>
      <c r="H37">
        <v>0</v>
      </c>
      <c r="I37" s="23">
        <f t="shared" si="0"/>
        <v>18.849555921538759</v>
      </c>
      <c r="J37" s="23">
        <f t="shared" si="1"/>
        <v>6</v>
      </c>
      <c r="K37" s="23">
        <f t="shared" si="2"/>
        <v>4</v>
      </c>
      <c r="L37" s="23">
        <f t="shared" si="3"/>
        <v>0</v>
      </c>
      <c r="M37" s="23"/>
      <c r="N37" t="s">
        <v>10</v>
      </c>
      <c r="O37">
        <v>4</v>
      </c>
      <c r="P37" t="s">
        <v>5</v>
      </c>
      <c r="Q37" s="1">
        <v>0.06</v>
      </c>
      <c r="R37" s="1">
        <v>0.04</v>
      </c>
      <c r="S37" s="1"/>
      <c r="T37">
        <v>0</v>
      </c>
    </row>
    <row r="38" spans="1:24" x14ac:dyDescent="0.2">
      <c r="A38" t="s">
        <v>23</v>
      </c>
      <c r="B38" t="s">
        <v>20</v>
      </c>
      <c r="C38">
        <v>4</v>
      </c>
      <c r="D38" t="s">
        <v>5</v>
      </c>
      <c r="E38" s="1">
        <v>8.7999999999999995E-2</v>
      </c>
      <c r="F38" s="1">
        <v>6.8000000000000005E-2</v>
      </c>
      <c r="H38">
        <v>0</v>
      </c>
      <c r="I38" s="23">
        <f t="shared" si="0"/>
        <v>46.998226097703302</v>
      </c>
      <c r="J38" s="23">
        <f t="shared" si="1"/>
        <v>8.7999999999999989</v>
      </c>
      <c r="K38" s="23">
        <f t="shared" si="2"/>
        <v>6.8000000000000007</v>
      </c>
      <c r="L38" s="23">
        <f t="shared" si="3"/>
        <v>0</v>
      </c>
      <c r="M38" s="23"/>
      <c r="N38" t="s">
        <v>10</v>
      </c>
      <c r="O38">
        <v>4</v>
      </c>
      <c r="P38" t="s">
        <v>5</v>
      </c>
      <c r="Q38" s="1">
        <v>8.7999999999999995E-2</v>
      </c>
      <c r="R38" s="1">
        <v>6.8000000000000005E-2</v>
      </c>
      <c r="S38" s="1"/>
      <c r="T38">
        <v>0</v>
      </c>
    </row>
    <row r="39" spans="1:24" x14ac:dyDescent="0.2">
      <c r="A39" t="s">
        <v>23</v>
      </c>
      <c r="B39" t="s">
        <v>20</v>
      </c>
      <c r="C39">
        <v>4</v>
      </c>
      <c r="D39" t="s">
        <v>5</v>
      </c>
      <c r="E39" s="1">
        <v>4.8000000000000001E-2</v>
      </c>
      <c r="F39" s="1">
        <v>3.5999999999999997E-2</v>
      </c>
      <c r="H39">
        <v>0</v>
      </c>
      <c r="I39" s="23">
        <f t="shared" si="0"/>
        <v>13.571680263507904</v>
      </c>
      <c r="J39" s="23">
        <f t="shared" si="1"/>
        <v>4.8</v>
      </c>
      <c r="K39" s="23">
        <f t="shared" si="2"/>
        <v>3.5999999999999996</v>
      </c>
      <c r="L39" s="23">
        <f t="shared" si="3"/>
        <v>0</v>
      </c>
      <c r="M39" s="23"/>
      <c r="N39" t="s">
        <v>10</v>
      </c>
      <c r="O39">
        <v>4</v>
      </c>
      <c r="P39" t="s">
        <v>5</v>
      </c>
      <c r="Q39" s="1">
        <v>4.8000000000000001E-2</v>
      </c>
      <c r="R39" s="1">
        <v>3.5999999999999997E-2</v>
      </c>
      <c r="S39" s="1"/>
      <c r="T39">
        <v>0</v>
      </c>
    </row>
    <row r="40" spans="1:24" x14ac:dyDescent="0.2">
      <c r="A40" t="s">
        <v>23</v>
      </c>
      <c r="B40" t="s">
        <v>20</v>
      </c>
      <c r="C40">
        <v>4</v>
      </c>
      <c r="D40" t="s">
        <v>5</v>
      </c>
      <c r="E40" s="1">
        <v>0.13</v>
      </c>
      <c r="F40" s="1">
        <v>0.13</v>
      </c>
      <c r="H40">
        <v>40</v>
      </c>
      <c r="I40" s="23">
        <f t="shared" si="0"/>
        <v>132.73228961416876</v>
      </c>
      <c r="J40" s="23">
        <f t="shared" si="1"/>
        <v>13</v>
      </c>
      <c r="K40" s="23">
        <f t="shared" si="2"/>
        <v>13</v>
      </c>
      <c r="L40" s="23">
        <f t="shared" si="3"/>
        <v>0</v>
      </c>
      <c r="M40" s="23"/>
      <c r="N40" t="s">
        <v>10</v>
      </c>
      <c r="O40">
        <v>4</v>
      </c>
      <c r="P40" t="s">
        <v>5</v>
      </c>
      <c r="Q40" s="1">
        <v>0.13</v>
      </c>
      <c r="R40" s="1">
        <v>0.13</v>
      </c>
      <c r="S40" s="1"/>
      <c r="T40">
        <v>40</v>
      </c>
    </row>
    <row r="41" spans="1:24" x14ac:dyDescent="0.2">
      <c r="A41" t="s">
        <v>23</v>
      </c>
      <c r="B41" t="s">
        <v>20</v>
      </c>
      <c r="C41">
        <v>4</v>
      </c>
      <c r="D41" t="s">
        <v>5</v>
      </c>
      <c r="E41" s="1">
        <v>4.3999999999999997E-2</v>
      </c>
      <c r="F41" s="1">
        <v>0.34</v>
      </c>
      <c r="H41">
        <v>0</v>
      </c>
      <c r="I41" s="23">
        <f t="shared" si="0"/>
        <v>117.49556524425826</v>
      </c>
      <c r="J41" s="23">
        <f t="shared" si="1"/>
        <v>4.3999999999999995</v>
      </c>
      <c r="K41" s="23">
        <f t="shared" si="2"/>
        <v>34</v>
      </c>
      <c r="L41" s="23">
        <f t="shared" si="3"/>
        <v>0</v>
      </c>
      <c r="M41" s="23"/>
      <c r="N41" t="s">
        <v>10</v>
      </c>
      <c r="O41">
        <v>4</v>
      </c>
      <c r="P41" t="s">
        <v>5</v>
      </c>
      <c r="Q41" s="1">
        <v>4.3999999999999997E-2</v>
      </c>
      <c r="R41" s="1">
        <v>0.34</v>
      </c>
      <c r="S41" s="1"/>
      <c r="T41">
        <v>0</v>
      </c>
    </row>
    <row r="42" spans="1:24" x14ac:dyDescent="0.2">
      <c r="A42" t="s">
        <v>23</v>
      </c>
      <c r="B42" t="s">
        <v>20</v>
      </c>
      <c r="C42">
        <v>4</v>
      </c>
      <c r="D42" t="s">
        <v>9</v>
      </c>
      <c r="E42" s="1">
        <v>0.33</v>
      </c>
      <c r="F42" s="1">
        <v>0.32</v>
      </c>
      <c r="H42">
        <v>0</v>
      </c>
      <c r="I42" s="23">
        <f t="shared" si="0"/>
        <v>829.38046054770541</v>
      </c>
      <c r="J42" s="23">
        <f t="shared" si="1"/>
        <v>33</v>
      </c>
      <c r="K42" s="23">
        <f t="shared" si="2"/>
        <v>32</v>
      </c>
      <c r="L42" s="23">
        <f t="shared" si="3"/>
        <v>0</v>
      </c>
      <c r="M42" s="23"/>
      <c r="N42" t="s">
        <v>10</v>
      </c>
      <c r="O42">
        <v>4</v>
      </c>
      <c r="P42" t="s">
        <v>9</v>
      </c>
      <c r="Q42" s="1">
        <v>0.33</v>
      </c>
      <c r="R42" s="1">
        <v>0.32</v>
      </c>
      <c r="S42" s="1"/>
      <c r="T42">
        <v>0</v>
      </c>
    </row>
    <row r="43" spans="1:24" x14ac:dyDescent="0.2">
      <c r="A43" t="s">
        <v>23</v>
      </c>
      <c r="B43" t="s">
        <v>20</v>
      </c>
      <c r="C43">
        <v>5</v>
      </c>
      <c r="D43" t="s">
        <v>6</v>
      </c>
      <c r="E43" s="1">
        <v>7.5999999999999998E-2</v>
      </c>
      <c r="F43" s="1">
        <v>0.05</v>
      </c>
      <c r="H43">
        <v>0</v>
      </c>
      <c r="I43" s="23">
        <f t="shared" si="0"/>
        <v>29.845130209103033</v>
      </c>
      <c r="J43" s="23">
        <f t="shared" si="1"/>
        <v>7.6</v>
      </c>
      <c r="K43" s="23">
        <f t="shared" si="2"/>
        <v>5</v>
      </c>
      <c r="L43" s="23">
        <f t="shared" si="3"/>
        <v>0</v>
      </c>
      <c r="M43" s="23"/>
      <c r="N43" t="s">
        <v>10</v>
      </c>
      <c r="O43">
        <v>5</v>
      </c>
      <c r="P43" t="s">
        <v>6</v>
      </c>
      <c r="Q43" s="1">
        <v>7.5999999999999998E-2</v>
      </c>
      <c r="R43" s="1">
        <v>0.05</v>
      </c>
      <c r="S43" s="1"/>
      <c r="T43">
        <v>0</v>
      </c>
      <c r="U43" s="7">
        <v>0.12</v>
      </c>
      <c r="V43" s="7">
        <v>0.11</v>
      </c>
      <c r="W43" s="7">
        <v>0.05</v>
      </c>
      <c r="X43" t="s">
        <v>31</v>
      </c>
    </row>
    <row r="44" spans="1:24" x14ac:dyDescent="0.2">
      <c r="A44" t="s">
        <v>23</v>
      </c>
      <c r="B44" t="s">
        <v>20</v>
      </c>
      <c r="C44">
        <v>5</v>
      </c>
      <c r="D44" t="s">
        <v>6</v>
      </c>
      <c r="E44" s="1">
        <v>0.1</v>
      </c>
      <c r="F44" s="1">
        <v>0.06</v>
      </c>
      <c r="H44">
        <v>0</v>
      </c>
      <c r="I44" s="23">
        <f t="shared" si="0"/>
        <v>47.123889803846893</v>
      </c>
      <c r="J44" s="23">
        <f t="shared" si="1"/>
        <v>10</v>
      </c>
      <c r="K44" s="23">
        <f t="shared" si="2"/>
        <v>6</v>
      </c>
      <c r="L44" s="23">
        <f t="shared" si="3"/>
        <v>0</v>
      </c>
      <c r="M44" s="23"/>
      <c r="N44" t="s">
        <v>10</v>
      </c>
      <c r="O44">
        <v>5</v>
      </c>
      <c r="P44" t="s">
        <v>6</v>
      </c>
      <c r="Q44" s="1">
        <v>0.1</v>
      </c>
      <c r="R44" s="1">
        <v>0.06</v>
      </c>
      <c r="S44" s="1">
        <v>7.0000000000000007E-2</v>
      </c>
      <c r="T44">
        <v>0</v>
      </c>
      <c r="U44" s="7">
        <v>0.21</v>
      </c>
      <c r="V44" s="7">
        <v>0.18</v>
      </c>
      <c r="W44" s="7">
        <v>0.15</v>
      </c>
      <c r="X44" t="s">
        <v>33</v>
      </c>
    </row>
    <row r="45" spans="1:24" x14ac:dyDescent="0.2">
      <c r="A45" t="s">
        <v>23</v>
      </c>
      <c r="B45" t="s">
        <v>20</v>
      </c>
      <c r="C45">
        <v>5</v>
      </c>
      <c r="D45" t="s">
        <v>5</v>
      </c>
      <c r="E45" s="9">
        <v>0.13</v>
      </c>
      <c r="F45" s="9">
        <v>0.14000000000000001</v>
      </c>
      <c r="G45" s="9">
        <v>0.22</v>
      </c>
      <c r="H45">
        <v>0</v>
      </c>
      <c r="I45" s="23">
        <f t="shared" si="0"/>
        <v>1572.3671231216917</v>
      </c>
      <c r="J45" s="23">
        <f t="shared" si="1"/>
        <v>13</v>
      </c>
      <c r="K45" s="23">
        <f t="shared" si="2"/>
        <v>14.000000000000002</v>
      </c>
      <c r="L45" s="23">
        <f t="shared" si="3"/>
        <v>22</v>
      </c>
      <c r="M45" s="23"/>
      <c r="N45" t="s">
        <v>10</v>
      </c>
      <c r="O45">
        <v>5</v>
      </c>
      <c r="P45" t="s">
        <v>5</v>
      </c>
      <c r="Q45" s="1">
        <v>0.34</v>
      </c>
      <c r="R45" s="1">
        <v>0.19</v>
      </c>
      <c r="S45" s="7"/>
      <c r="T45">
        <v>0</v>
      </c>
      <c r="U45" s="7">
        <v>0.13</v>
      </c>
      <c r="V45" s="7">
        <v>0.14000000000000001</v>
      </c>
      <c r="W45" s="7">
        <v>0.22</v>
      </c>
    </row>
    <row r="46" spans="1:24" x14ac:dyDescent="0.2">
      <c r="A46" t="s">
        <v>23</v>
      </c>
      <c r="B46" t="s">
        <v>20</v>
      </c>
      <c r="C46">
        <v>5</v>
      </c>
      <c r="D46" t="s">
        <v>5</v>
      </c>
      <c r="E46" s="9">
        <v>0.13</v>
      </c>
      <c r="F46" s="9">
        <v>0.17</v>
      </c>
      <c r="G46" s="9">
        <v>0.12</v>
      </c>
      <c r="H46">
        <v>0</v>
      </c>
      <c r="I46" s="23">
        <f t="shared" si="0"/>
        <v>1041.4379646650164</v>
      </c>
      <c r="J46" s="23">
        <f t="shared" si="1"/>
        <v>13</v>
      </c>
      <c r="K46" s="23">
        <f t="shared" si="2"/>
        <v>17</v>
      </c>
      <c r="L46" s="23">
        <f t="shared" si="3"/>
        <v>12</v>
      </c>
      <c r="M46" s="23"/>
      <c r="N46" t="s">
        <v>10</v>
      </c>
      <c r="O46">
        <v>5</v>
      </c>
      <c r="P46" t="s">
        <v>5</v>
      </c>
      <c r="Q46" s="1">
        <v>0.13</v>
      </c>
      <c r="R46" s="1">
        <v>0.112</v>
      </c>
      <c r="S46" s="7"/>
      <c r="T46">
        <v>0</v>
      </c>
      <c r="U46" s="7">
        <v>0.13</v>
      </c>
      <c r="V46" s="7">
        <v>0.17</v>
      </c>
      <c r="W46" s="7">
        <v>0.12</v>
      </c>
    </row>
    <row r="47" spans="1:24" x14ac:dyDescent="0.2">
      <c r="A47" t="s">
        <v>23</v>
      </c>
      <c r="B47" t="s">
        <v>20</v>
      </c>
      <c r="C47">
        <v>5</v>
      </c>
      <c r="D47" t="s">
        <v>5</v>
      </c>
      <c r="E47" s="9">
        <v>0.28000000000000003</v>
      </c>
      <c r="F47" s="9">
        <v>0.2</v>
      </c>
      <c r="G47" s="9">
        <v>0.2</v>
      </c>
      <c r="H47">
        <v>0</v>
      </c>
      <c r="I47" s="23">
        <f t="shared" si="0"/>
        <v>4398.2297150257109</v>
      </c>
      <c r="J47" s="23">
        <f t="shared" si="1"/>
        <v>28.000000000000004</v>
      </c>
      <c r="K47" s="23">
        <f t="shared" si="2"/>
        <v>20</v>
      </c>
      <c r="L47" s="23">
        <f t="shared" si="3"/>
        <v>20</v>
      </c>
      <c r="M47" s="23"/>
      <c r="N47" t="s">
        <v>10</v>
      </c>
      <c r="O47">
        <v>5</v>
      </c>
      <c r="P47" t="s">
        <v>5</v>
      </c>
      <c r="Q47" s="1">
        <v>7.3999999999999996E-2</v>
      </c>
      <c r="R47" s="1">
        <v>7.1999999999999995E-2</v>
      </c>
      <c r="S47" s="7"/>
      <c r="T47">
        <v>0</v>
      </c>
      <c r="U47" s="7">
        <v>0.28000000000000003</v>
      </c>
      <c r="V47" s="7">
        <v>0.2</v>
      </c>
      <c r="W47" s="7">
        <v>0.2</v>
      </c>
    </row>
    <row r="48" spans="1:24" x14ac:dyDescent="0.2">
      <c r="A48" t="s">
        <v>23</v>
      </c>
      <c r="B48" t="s">
        <v>20</v>
      </c>
      <c r="C48">
        <v>5</v>
      </c>
      <c r="D48" t="s">
        <v>5</v>
      </c>
      <c r="E48" s="9">
        <v>0.3</v>
      </c>
      <c r="F48" s="9">
        <v>0.13</v>
      </c>
      <c r="G48" s="9">
        <v>0.25</v>
      </c>
      <c r="H48">
        <v>30</v>
      </c>
      <c r="I48" s="23">
        <f t="shared" si="0"/>
        <v>3828.8160465625601</v>
      </c>
      <c r="J48" s="23">
        <f t="shared" si="1"/>
        <v>30</v>
      </c>
      <c r="K48" s="23">
        <f t="shared" si="2"/>
        <v>13</v>
      </c>
      <c r="L48" s="23">
        <f t="shared" si="3"/>
        <v>25</v>
      </c>
      <c r="M48" s="23"/>
      <c r="N48" t="s">
        <v>10</v>
      </c>
      <c r="O48">
        <v>5</v>
      </c>
      <c r="P48" t="s">
        <v>5</v>
      </c>
      <c r="Q48" s="1">
        <v>0.224</v>
      </c>
      <c r="R48" s="1">
        <v>0.17</v>
      </c>
      <c r="S48" s="7"/>
      <c r="T48">
        <v>30</v>
      </c>
      <c r="U48" s="7">
        <v>0.3</v>
      </c>
      <c r="V48" s="7">
        <v>0.13</v>
      </c>
      <c r="W48" s="7">
        <v>0.25</v>
      </c>
    </row>
    <row r="49" spans="1:24" x14ac:dyDescent="0.2">
      <c r="A49" t="s">
        <v>23</v>
      </c>
      <c r="B49" t="s">
        <v>20</v>
      </c>
      <c r="C49">
        <v>5</v>
      </c>
      <c r="D49" t="s">
        <v>5</v>
      </c>
      <c r="E49" s="1">
        <v>3.7999999999999999E-2</v>
      </c>
      <c r="F49" s="1">
        <v>3.7999999999999999E-2</v>
      </c>
      <c r="H49">
        <v>0</v>
      </c>
      <c r="I49" s="23">
        <f t="shared" si="0"/>
        <v>11.341149479459153</v>
      </c>
      <c r="J49" s="23">
        <f t="shared" si="1"/>
        <v>3.8</v>
      </c>
      <c r="K49" s="23">
        <f t="shared" si="2"/>
        <v>3.8</v>
      </c>
      <c r="L49" s="23">
        <f t="shared" si="3"/>
        <v>0</v>
      </c>
      <c r="M49" s="23"/>
      <c r="N49" t="s">
        <v>10</v>
      </c>
      <c r="O49">
        <v>5</v>
      </c>
      <c r="P49" t="s">
        <v>5</v>
      </c>
      <c r="Q49" s="1">
        <v>3.7999999999999999E-2</v>
      </c>
      <c r="R49" s="1">
        <v>3.7999999999999999E-2</v>
      </c>
      <c r="S49" s="1"/>
      <c r="T49">
        <v>0</v>
      </c>
    </row>
    <row r="50" spans="1:24" x14ac:dyDescent="0.2">
      <c r="A50" t="s">
        <v>23</v>
      </c>
      <c r="B50" t="s">
        <v>20</v>
      </c>
      <c r="C50">
        <v>5</v>
      </c>
      <c r="D50" t="s">
        <v>5</v>
      </c>
      <c r="E50" s="9">
        <v>0.18</v>
      </c>
      <c r="F50" s="9">
        <v>0.19</v>
      </c>
      <c r="G50" s="9">
        <v>0.26</v>
      </c>
      <c r="H50">
        <v>0</v>
      </c>
      <c r="I50" s="23">
        <f t="shared" si="0"/>
        <v>3491.8802344650549</v>
      </c>
      <c r="J50" s="23">
        <f t="shared" si="1"/>
        <v>18</v>
      </c>
      <c r="K50" s="23">
        <f t="shared" si="2"/>
        <v>19</v>
      </c>
      <c r="L50" s="23">
        <f t="shared" si="3"/>
        <v>26</v>
      </c>
      <c r="M50" s="23"/>
      <c r="N50" t="s">
        <v>10</v>
      </c>
      <c r="O50">
        <v>5</v>
      </c>
      <c r="P50" t="s">
        <v>5</v>
      </c>
      <c r="Q50" s="1">
        <v>0.11</v>
      </c>
      <c r="R50" s="1">
        <v>0.09</v>
      </c>
      <c r="S50" s="7"/>
      <c r="T50">
        <v>0</v>
      </c>
      <c r="U50" s="7">
        <v>0.18</v>
      </c>
      <c r="V50" s="7">
        <v>0.19</v>
      </c>
      <c r="W50" s="7">
        <v>0.26</v>
      </c>
    </row>
    <row r="51" spans="1:24" x14ac:dyDescent="0.2">
      <c r="A51" t="s">
        <v>23</v>
      </c>
      <c r="B51" t="s">
        <v>20</v>
      </c>
      <c r="C51">
        <v>5</v>
      </c>
      <c r="D51" t="s">
        <v>5</v>
      </c>
      <c r="E51" s="1">
        <v>0.05</v>
      </c>
      <c r="F51" s="1">
        <v>1.7999999999999999E-2</v>
      </c>
      <c r="H51">
        <v>0</v>
      </c>
      <c r="I51" s="23">
        <f t="shared" si="0"/>
        <v>7.0685834705770345</v>
      </c>
      <c r="J51" s="23">
        <f t="shared" si="1"/>
        <v>5</v>
      </c>
      <c r="K51" s="23">
        <f t="shared" si="2"/>
        <v>1.7999999999999998</v>
      </c>
      <c r="L51" s="23">
        <f t="shared" si="3"/>
        <v>0</v>
      </c>
      <c r="M51" s="23"/>
      <c r="N51" t="s">
        <v>10</v>
      </c>
      <c r="O51">
        <v>5</v>
      </c>
      <c r="P51" t="s">
        <v>5</v>
      </c>
      <c r="Q51" s="1">
        <v>0.05</v>
      </c>
      <c r="R51" s="1">
        <v>1.7999999999999999E-2</v>
      </c>
      <c r="S51" s="1"/>
      <c r="T51">
        <v>0</v>
      </c>
    </row>
    <row r="52" spans="1:24" x14ac:dyDescent="0.2">
      <c r="A52" t="s">
        <v>23</v>
      </c>
      <c r="B52" t="s">
        <v>20</v>
      </c>
      <c r="C52">
        <v>5</v>
      </c>
      <c r="D52" t="s">
        <v>5</v>
      </c>
      <c r="E52" s="1">
        <v>0.03</v>
      </c>
      <c r="F52" s="1">
        <v>0.03</v>
      </c>
      <c r="H52">
        <v>0</v>
      </c>
      <c r="I52" s="23">
        <f t="shared" si="0"/>
        <v>7.0685834705770345</v>
      </c>
      <c r="J52" s="23">
        <f t="shared" si="1"/>
        <v>3</v>
      </c>
      <c r="K52" s="23">
        <f t="shared" si="2"/>
        <v>3</v>
      </c>
      <c r="L52" s="23">
        <f t="shared" si="3"/>
        <v>0</v>
      </c>
      <c r="M52" s="23"/>
      <c r="N52" t="s">
        <v>10</v>
      </c>
      <c r="O52">
        <v>5</v>
      </c>
      <c r="P52" t="s">
        <v>5</v>
      </c>
      <c r="Q52" s="1">
        <v>0.03</v>
      </c>
      <c r="R52" s="1">
        <v>0.03</v>
      </c>
      <c r="S52" s="1"/>
      <c r="T52">
        <v>0</v>
      </c>
    </row>
    <row r="53" spans="1:24" x14ac:dyDescent="0.2">
      <c r="A53" t="s">
        <v>23</v>
      </c>
      <c r="B53" t="s">
        <v>20</v>
      </c>
      <c r="C53">
        <v>6</v>
      </c>
      <c r="D53" t="s">
        <v>6</v>
      </c>
      <c r="E53" s="1">
        <v>7.0000000000000007E-2</v>
      </c>
      <c r="F53" s="1">
        <v>0.06</v>
      </c>
      <c r="H53">
        <v>0</v>
      </c>
      <c r="I53" s="23">
        <f t="shared" si="0"/>
        <v>32.986722862692837</v>
      </c>
      <c r="J53" s="23">
        <f t="shared" si="1"/>
        <v>7.0000000000000009</v>
      </c>
      <c r="K53" s="23">
        <f t="shared" si="2"/>
        <v>6</v>
      </c>
      <c r="L53" s="23">
        <f t="shared" si="3"/>
        <v>0</v>
      </c>
      <c r="M53" s="23"/>
      <c r="N53" t="s">
        <v>10</v>
      </c>
      <c r="O53">
        <v>6</v>
      </c>
      <c r="P53" t="s">
        <v>6</v>
      </c>
      <c r="Q53" s="1">
        <v>7.0000000000000007E-2</v>
      </c>
      <c r="R53" s="1">
        <v>0.06</v>
      </c>
      <c r="S53" s="1"/>
      <c r="T53">
        <v>0</v>
      </c>
    </row>
    <row r="54" spans="1:24" x14ac:dyDescent="0.2">
      <c r="A54" t="s">
        <v>23</v>
      </c>
      <c r="B54" t="s">
        <v>20</v>
      </c>
      <c r="C54">
        <v>6</v>
      </c>
      <c r="D54" t="s">
        <v>6</v>
      </c>
      <c r="E54" s="1">
        <v>6.6000000000000003E-2</v>
      </c>
      <c r="F54" s="1">
        <v>6.2E-2</v>
      </c>
      <c r="H54">
        <v>0</v>
      </c>
      <c r="I54" s="23">
        <f t="shared" si="0"/>
        <v>32.138492846223585</v>
      </c>
      <c r="J54" s="23">
        <f t="shared" si="1"/>
        <v>6.6000000000000005</v>
      </c>
      <c r="K54" s="23">
        <f t="shared" si="2"/>
        <v>6.2</v>
      </c>
      <c r="L54" s="23">
        <f t="shared" si="3"/>
        <v>0</v>
      </c>
      <c r="M54" s="23"/>
      <c r="N54" t="s">
        <v>10</v>
      </c>
      <c r="O54">
        <v>6</v>
      </c>
      <c r="P54" t="s">
        <v>6</v>
      </c>
      <c r="Q54" s="1">
        <v>6.6000000000000003E-2</v>
      </c>
      <c r="R54" s="1">
        <v>6.2E-2</v>
      </c>
      <c r="S54" s="1"/>
      <c r="T54">
        <v>0</v>
      </c>
    </row>
    <row r="55" spans="1:24" x14ac:dyDescent="0.2">
      <c r="A55" t="s">
        <v>23</v>
      </c>
      <c r="B55" t="s">
        <v>20</v>
      </c>
      <c r="C55">
        <v>6</v>
      </c>
      <c r="D55" t="s">
        <v>6</v>
      </c>
      <c r="E55" s="1">
        <v>0.17399999999999999</v>
      </c>
      <c r="F55" s="1">
        <v>0.08</v>
      </c>
      <c r="H55">
        <v>40</v>
      </c>
      <c r="I55" s="23">
        <f t="shared" si="0"/>
        <v>109.32742434492479</v>
      </c>
      <c r="J55" s="23">
        <f t="shared" si="1"/>
        <v>17.399999999999999</v>
      </c>
      <c r="K55" s="23">
        <f t="shared" si="2"/>
        <v>8</v>
      </c>
      <c r="L55" s="23">
        <f t="shared" si="3"/>
        <v>0</v>
      </c>
      <c r="M55" s="23"/>
      <c r="N55" t="s">
        <v>10</v>
      </c>
      <c r="O55">
        <v>6</v>
      </c>
      <c r="P55" t="s">
        <v>6</v>
      </c>
      <c r="Q55" s="1">
        <v>0.17399999999999999</v>
      </c>
      <c r="R55" s="1">
        <v>0.08</v>
      </c>
      <c r="S55" s="1"/>
      <c r="T55">
        <v>40</v>
      </c>
    </row>
    <row r="56" spans="1:24" x14ac:dyDescent="0.2">
      <c r="A56" t="s">
        <v>23</v>
      </c>
      <c r="B56" t="s">
        <v>20</v>
      </c>
      <c r="C56">
        <v>6</v>
      </c>
      <c r="D56" t="s">
        <v>6</v>
      </c>
      <c r="E56" s="1">
        <v>0.1</v>
      </c>
      <c r="F56" s="1">
        <v>0.04</v>
      </c>
      <c r="H56">
        <v>0</v>
      </c>
      <c r="I56" s="23">
        <f t="shared" si="0"/>
        <v>31.415926535897931</v>
      </c>
      <c r="J56" s="23">
        <f t="shared" si="1"/>
        <v>10</v>
      </c>
      <c r="K56" s="23">
        <f t="shared" si="2"/>
        <v>4</v>
      </c>
      <c r="L56" s="23">
        <f t="shared" si="3"/>
        <v>0</v>
      </c>
      <c r="M56" s="23"/>
      <c r="N56" t="s">
        <v>10</v>
      </c>
      <c r="O56">
        <v>6</v>
      </c>
      <c r="P56" t="s">
        <v>6</v>
      </c>
      <c r="Q56" s="1">
        <v>0.1</v>
      </c>
      <c r="R56" s="1">
        <v>0.04</v>
      </c>
      <c r="S56" s="1"/>
      <c r="T56">
        <v>0</v>
      </c>
    </row>
    <row r="57" spans="1:24" x14ac:dyDescent="0.2">
      <c r="A57" t="s">
        <v>23</v>
      </c>
      <c r="B57" t="s">
        <v>20</v>
      </c>
      <c r="C57">
        <v>6</v>
      </c>
      <c r="D57" t="s">
        <v>6</v>
      </c>
      <c r="E57" s="1">
        <v>0.11</v>
      </c>
      <c r="F57" s="1">
        <v>2.4E-2</v>
      </c>
      <c r="H57">
        <v>30</v>
      </c>
      <c r="I57" s="23">
        <f t="shared" si="0"/>
        <v>20.734511513692635</v>
      </c>
      <c r="J57" s="23">
        <f t="shared" si="1"/>
        <v>11</v>
      </c>
      <c r="K57" s="23">
        <f t="shared" si="2"/>
        <v>2.4</v>
      </c>
      <c r="L57" s="23">
        <f t="shared" si="3"/>
        <v>0</v>
      </c>
      <c r="M57" s="23"/>
      <c r="N57" t="s">
        <v>10</v>
      </c>
      <c r="O57">
        <v>6</v>
      </c>
      <c r="P57" t="s">
        <v>6</v>
      </c>
      <c r="Q57" s="1">
        <v>0.11</v>
      </c>
      <c r="R57" s="1">
        <v>2.4E-2</v>
      </c>
      <c r="S57" s="1"/>
      <c r="T57">
        <v>30</v>
      </c>
    </row>
    <row r="58" spans="1:24" x14ac:dyDescent="0.2">
      <c r="A58" t="s">
        <v>23</v>
      </c>
      <c r="B58" t="s">
        <v>20</v>
      </c>
      <c r="C58">
        <v>6</v>
      </c>
      <c r="D58" t="s">
        <v>5</v>
      </c>
      <c r="E58" s="1">
        <v>1.3</v>
      </c>
      <c r="F58" s="1">
        <v>1.1000000000000001</v>
      </c>
      <c r="H58">
        <v>30</v>
      </c>
      <c r="I58" s="23">
        <f t="shared" si="0"/>
        <v>11231.193736583511</v>
      </c>
      <c r="J58" s="23">
        <f t="shared" si="1"/>
        <v>130</v>
      </c>
      <c r="K58" s="23">
        <f t="shared" si="2"/>
        <v>110.00000000000001</v>
      </c>
      <c r="L58" s="23">
        <f t="shared" si="3"/>
        <v>0</v>
      </c>
      <c r="M58" s="23"/>
      <c r="N58" t="s">
        <v>10</v>
      </c>
      <c r="O58">
        <v>6</v>
      </c>
      <c r="P58" t="s">
        <v>5</v>
      </c>
      <c r="Q58" s="1">
        <v>1.3</v>
      </c>
      <c r="R58" s="1">
        <v>1.1000000000000001</v>
      </c>
      <c r="S58" s="1"/>
      <c r="T58">
        <v>30</v>
      </c>
      <c r="U58" s="7">
        <v>0.27</v>
      </c>
      <c r="V58" s="7">
        <v>0.23</v>
      </c>
      <c r="W58" s="7">
        <v>0.22</v>
      </c>
      <c r="X58" t="s">
        <v>34</v>
      </c>
    </row>
    <row r="59" spans="1:24" x14ac:dyDescent="0.2">
      <c r="A59" t="s">
        <v>23</v>
      </c>
      <c r="B59" t="s">
        <v>20</v>
      </c>
      <c r="C59">
        <v>6</v>
      </c>
      <c r="D59" t="s">
        <v>5</v>
      </c>
      <c r="E59" s="1">
        <v>0.56999999999999995</v>
      </c>
      <c r="F59" s="1">
        <v>0.3</v>
      </c>
      <c r="H59">
        <v>75</v>
      </c>
      <c r="I59" s="23">
        <f t="shared" si="0"/>
        <v>1343.0308594096364</v>
      </c>
      <c r="J59" s="23">
        <f t="shared" si="1"/>
        <v>56.999999999999993</v>
      </c>
      <c r="K59" s="23">
        <f t="shared" si="2"/>
        <v>30</v>
      </c>
      <c r="L59" s="23">
        <f t="shared" si="3"/>
        <v>0</v>
      </c>
      <c r="M59" s="23"/>
      <c r="N59" t="s">
        <v>10</v>
      </c>
      <c r="O59">
        <v>6</v>
      </c>
      <c r="P59" t="s">
        <v>5</v>
      </c>
      <c r="Q59" s="1">
        <v>0.56999999999999995</v>
      </c>
      <c r="R59" s="1">
        <v>0.3</v>
      </c>
      <c r="S59" s="1"/>
      <c r="T59">
        <v>75</v>
      </c>
    </row>
    <row r="60" spans="1:24" x14ac:dyDescent="0.2">
      <c r="A60" t="s">
        <v>23</v>
      </c>
      <c r="B60" t="s">
        <v>20</v>
      </c>
      <c r="C60">
        <v>6</v>
      </c>
      <c r="D60" t="s">
        <v>5</v>
      </c>
      <c r="E60" s="1">
        <v>0.1</v>
      </c>
      <c r="F60" s="1">
        <v>0.04</v>
      </c>
      <c r="H60">
        <v>0</v>
      </c>
      <c r="I60" s="23">
        <f t="shared" si="0"/>
        <v>31.415926535897931</v>
      </c>
      <c r="J60" s="23">
        <f t="shared" si="1"/>
        <v>10</v>
      </c>
      <c r="K60" s="23">
        <f t="shared" si="2"/>
        <v>4</v>
      </c>
      <c r="L60" s="23">
        <f t="shared" si="3"/>
        <v>0</v>
      </c>
      <c r="M60" s="23"/>
      <c r="N60" t="s">
        <v>10</v>
      </c>
      <c r="O60">
        <v>6</v>
      </c>
      <c r="P60" t="s">
        <v>5</v>
      </c>
      <c r="Q60" s="1">
        <v>0.1</v>
      </c>
      <c r="R60" s="1">
        <v>0.04</v>
      </c>
      <c r="S60" s="1"/>
      <c r="T60">
        <v>0</v>
      </c>
    </row>
    <row r="61" spans="1:24" x14ac:dyDescent="0.2">
      <c r="A61" t="s">
        <v>23</v>
      </c>
      <c r="B61" t="s">
        <v>20</v>
      </c>
      <c r="C61">
        <v>6</v>
      </c>
      <c r="D61" t="s">
        <v>5</v>
      </c>
      <c r="E61" s="1">
        <v>0.17</v>
      </c>
      <c r="F61" s="1">
        <v>0.11</v>
      </c>
      <c r="H61">
        <v>0</v>
      </c>
      <c r="I61" s="23">
        <f t="shared" si="0"/>
        <v>146.86945655532284</v>
      </c>
      <c r="J61" s="23">
        <f t="shared" si="1"/>
        <v>17</v>
      </c>
      <c r="K61" s="23">
        <f t="shared" si="2"/>
        <v>11</v>
      </c>
      <c r="L61" s="23">
        <f t="shared" si="3"/>
        <v>0</v>
      </c>
      <c r="M61" s="23"/>
      <c r="N61" t="s">
        <v>10</v>
      </c>
      <c r="O61">
        <v>6</v>
      </c>
      <c r="P61" t="s">
        <v>5</v>
      </c>
      <c r="Q61" s="1">
        <v>0.17</v>
      </c>
      <c r="R61" s="1">
        <v>0.11</v>
      </c>
      <c r="S61" s="1"/>
      <c r="T61">
        <v>0</v>
      </c>
    </row>
    <row r="62" spans="1:24" x14ac:dyDescent="0.2">
      <c r="A62" t="s">
        <v>23</v>
      </c>
      <c r="B62" t="s">
        <v>20</v>
      </c>
      <c r="C62">
        <v>6</v>
      </c>
      <c r="D62" t="s">
        <v>9</v>
      </c>
      <c r="E62" s="1">
        <v>0.04</v>
      </c>
      <c r="F62" s="1">
        <v>0.04</v>
      </c>
      <c r="H62">
        <v>0</v>
      </c>
      <c r="I62" s="23">
        <f t="shared" si="0"/>
        <v>12.566370614359172</v>
      </c>
      <c r="J62" s="23">
        <f t="shared" si="1"/>
        <v>4</v>
      </c>
      <c r="K62" s="23">
        <f t="shared" si="2"/>
        <v>4</v>
      </c>
      <c r="L62" s="23">
        <f t="shared" si="3"/>
        <v>0</v>
      </c>
      <c r="M62" s="23"/>
      <c r="N62" t="s">
        <v>10</v>
      </c>
      <c r="O62">
        <v>6</v>
      </c>
      <c r="P62" t="s">
        <v>9</v>
      </c>
      <c r="Q62" s="1">
        <v>0.04</v>
      </c>
      <c r="R62" s="1">
        <v>0.04</v>
      </c>
      <c r="S62" s="1"/>
      <c r="T62">
        <v>0</v>
      </c>
    </row>
    <row r="63" spans="1:24" x14ac:dyDescent="0.2">
      <c r="A63" t="s">
        <v>23</v>
      </c>
      <c r="B63" t="s">
        <v>20</v>
      </c>
      <c r="C63">
        <v>7</v>
      </c>
      <c r="D63" t="s">
        <v>6</v>
      </c>
      <c r="E63" s="1">
        <v>0.3</v>
      </c>
      <c r="F63" s="1">
        <v>0.11</v>
      </c>
      <c r="H63">
        <v>5</v>
      </c>
      <c r="I63" s="23">
        <f t="shared" si="0"/>
        <v>259.18139392115791</v>
      </c>
      <c r="J63" s="23">
        <f t="shared" si="1"/>
        <v>30</v>
      </c>
      <c r="K63" s="23">
        <f t="shared" si="2"/>
        <v>11</v>
      </c>
      <c r="L63" s="23">
        <f t="shared" si="3"/>
        <v>0</v>
      </c>
      <c r="M63" s="23"/>
      <c r="N63" t="s">
        <v>10</v>
      </c>
      <c r="O63">
        <v>7</v>
      </c>
      <c r="P63" t="s">
        <v>6</v>
      </c>
      <c r="Q63" s="1">
        <v>0.3</v>
      </c>
      <c r="R63" s="1">
        <v>0.11</v>
      </c>
      <c r="S63" s="1"/>
      <c r="T63">
        <v>5</v>
      </c>
    </row>
    <row r="64" spans="1:24" x14ac:dyDescent="0.2">
      <c r="A64" t="s">
        <v>23</v>
      </c>
      <c r="B64" t="s">
        <v>20</v>
      </c>
      <c r="C64">
        <v>7</v>
      </c>
      <c r="D64" t="s">
        <v>6</v>
      </c>
      <c r="E64" s="1">
        <v>0.55000000000000004</v>
      </c>
      <c r="F64" s="1">
        <v>0.28000000000000003</v>
      </c>
      <c r="H64">
        <v>40</v>
      </c>
      <c r="I64" s="23">
        <f t="shared" si="0"/>
        <v>1209.5131716320707</v>
      </c>
      <c r="J64" s="23">
        <f t="shared" si="1"/>
        <v>55.000000000000007</v>
      </c>
      <c r="K64" s="23">
        <f t="shared" si="2"/>
        <v>28.000000000000004</v>
      </c>
      <c r="L64" s="23">
        <f t="shared" si="3"/>
        <v>0</v>
      </c>
      <c r="M64" s="23"/>
      <c r="N64" t="s">
        <v>10</v>
      </c>
      <c r="O64">
        <v>7</v>
      </c>
      <c r="P64" t="s">
        <v>6</v>
      </c>
      <c r="Q64" s="1">
        <v>0.55000000000000004</v>
      </c>
      <c r="R64" s="1">
        <v>0.28000000000000003</v>
      </c>
      <c r="S64" s="1"/>
      <c r="T64">
        <v>40</v>
      </c>
    </row>
    <row r="65" spans="1:25" x14ac:dyDescent="0.2">
      <c r="A65" t="s">
        <v>23</v>
      </c>
      <c r="B65" t="s">
        <v>20</v>
      </c>
      <c r="C65">
        <v>7</v>
      </c>
      <c r="D65" t="s">
        <v>6</v>
      </c>
      <c r="E65" s="1">
        <v>0.4</v>
      </c>
      <c r="F65" s="1">
        <v>0.34</v>
      </c>
      <c r="H65">
        <v>0</v>
      </c>
      <c r="I65" s="23">
        <f t="shared" si="0"/>
        <v>1068.1415022205297</v>
      </c>
      <c r="J65" s="23">
        <f t="shared" si="1"/>
        <v>40</v>
      </c>
      <c r="K65" s="23">
        <f t="shared" si="2"/>
        <v>34</v>
      </c>
      <c r="L65" s="23">
        <f t="shared" si="3"/>
        <v>0</v>
      </c>
      <c r="M65" s="23"/>
      <c r="N65" t="s">
        <v>10</v>
      </c>
      <c r="O65">
        <v>7</v>
      </c>
      <c r="P65" t="s">
        <v>6</v>
      </c>
      <c r="Q65" s="1">
        <v>0.4</v>
      </c>
      <c r="R65" s="1">
        <v>0.34</v>
      </c>
      <c r="S65" s="1"/>
      <c r="T65">
        <v>0</v>
      </c>
    </row>
    <row r="66" spans="1:25" x14ac:dyDescent="0.2">
      <c r="A66" t="s">
        <v>23</v>
      </c>
      <c r="B66" t="s">
        <v>20</v>
      </c>
      <c r="C66">
        <v>7</v>
      </c>
      <c r="D66" t="s">
        <v>5</v>
      </c>
      <c r="E66" s="9">
        <v>0.19</v>
      </c>
      <c r="F66" s="9">
        <v>0.13</v>
      </c>
      <c r="G66" s="9">
        <v>0.13</v>
      </c>
      <c r="H66">
        <v>5</v>
      </c>
      <c r="I66" s="23">
        <f t="shared" si="0"/>
        <v>1260.9567513346033</v>
      </c>
      <c r="J66" s="23">
        <f t="shared" si="1"/>
        <v>19</v>
      </c>
      <c r="K66" s="23">
        <f t="shared" si="2"/>
        <v>13</v>
      </c>
      <c r="L66" s="23">
        <f t="shared" si="3"/>
        <v>13</v>
      </c>
      <c r="M66" s="23"/>
      <c r="N66" t="s">
        <v>10</v>
      </c>
      <c r="O66">
        <v>7</v>
      </c>
      <c r="P66" t="s">
        <v>5</v>
      </c>
      <c r="Q66" s="1">
        <v>0.14000000000000001</v>
      </c>
      <c r="R66" s="1">
        <v>0.12</v>
      </c>
      <c r="S66" s="7"/>
      <c r="T66">
        <v>5</v>
      </c>
      <c r="U66" s="7">
        <v>0.19</v>
      </c>
      <c r="V66" s="7">
        <v>0.13</v>
      </c>
      <c r="W66" s="7">
        <v>0.13</v>
      </c>
    </row>
    <row r="67" spans="1:25" x14ac:dyDescent="0.2">
      <c r="A67" t="s">
        <v>23</v>
      </c>
      <c r="B67" t="s">
        <v>20</v>
      </c>
      <c r="C67">
        <v>7</v>
      </c>
      <c r="D67" t="s">
        <v>5</v>
      </c>
      <c r="E67" s="1">
        <v>0.22</v>
      </c>
      <c r="F67" s="1">
        <v>0.18</v>
      </c>
      <c r="G67" s="1">
        <v>0.08</v>
      </c>
      <c r="H67">
        <v>0</v>
      </c>
      <c r="I67" s="23">
        <f t="shared" ref="I67:I130" si="4">IF(L67&gt;0,(1/2)*PI()*((J67/2)*(K67/2))*L67,((J67/2)*(K67/2))*PI())</f>
        <v>1244.0706908215582</v>
      </c>
      <c r="J67" s="23">
        <f t="shared" ref="J67:J130" si="5">E67*100</f>
        <v>22</v>
      </c>
      <c r="K67" s="23">
        <f t="shared" ref="K67:K130" si="6">F67*100</f>
        <v>18</v>
      </c>
      <c r="L67" s="23">
        <f t="shared" ref="L67:L130" si="7">G67*100</f>
        <v>8</v>
      </c>
      <c r="M67" s="23"/>
      <c r="N67" t="s">
        <v>10</v>
      </c>
      <c r="O67">
        <v>7</v>
      </c>
      <c r="P67" t="s">
        <v>5</v>
      </c>
      <c r="Q67" s="1">
        <v>0.22</v>
      </c>
      <c r="R67" s="1">
        <v>0.18</v>
      </c>
      <c r="S67" s="1">
        <v>0.08</v>
      </c>
      <c r="T67">
        <v>0</v>
      </c>
      <c r="U67" s="1"/>
      <c r="V67" s="1"/>
      <c r="W67" s="1"/>
    </row>
    <row r="68" spans="1:25" x14ac:dyDescent="0.2">
      <c r="A68" t="s">
        <v>23</v>
      </c>
      <c r="B68" t="s">
        <v>20</v>
      </c>
      <c r="C68">
        <v>7</v>
      </c>
      <c r="D68" t="s">
        <v>5</v>
      </c>
      <c r="E68" s="1">
        <v>0.15</v>
      </c>
      <c r="F68" s="1">
        <v>0.13</v>
      </c>
      <c r="G68" s="1">
        <v>0.13</v>
      </c>
      <c r="H68">
        <v>0</v>
      </c>
      <c r="I68" s="23">
        <f t="shared" si="4"/>
        <v>995.49217210626568</v>
      </c>
      <c r="J68" s="23">
        <f t="shared" si="5"/>
        <v>15</v>
      </c>
      <c r="K68" s="23">
        <f t="shared" si="6"/>
        <v>13</v>
      </c>
      <c r="L68" s="23">
        <f t="shared" si="7"/>
        <v>13</v>
      </c>
      <c r="M68" s="23"/>
      <c r="N68" t="s">
        <v>10</v>
      </c>
      <c r="O68">
        <v>7</v>
      </c>
      <c r="P68" t="s">
        <v>5</v>
      </c>
      <c r="Q68" s="1">
        <v>0.15</v>
      </c>
      <c r="R68" s="1">
        <v>0.13</v>
      </c>
      <c r="S68" s="1">
        <v>0.13</v>
      </c>
      <c r="T68">
        <v>0</v>
      </c>
      <c r="U68" s="1"/>
      <c r="V68" s="1"/>
      <c r="W68" s="1"/>
    </row>
    <row r="69" spans="1:25" x14ac:dyDescent="0.2">
      <c r="A69" t="s">
        <v>23</v>
      </c>
      <c r="B69" t="s">
        <v>20</v>
      </c>
      <c r="C69">
        <v>7</v>
      </c>
      <c r="D69" t="s">
        <v>5</v>
      </c>
      <c r="E69" s="9">
        <v>0.35</v>
      </c>
      <c r="F69" s="9">
        <v>0.25</v>
      </c>
      <c r="G69" s="9">
        <v>0.24</v>
      </c>
      <c r="H69">
        <v>20</v>
      </c>
      <c r="I69" s="23">
        <f t="shared" si="4"/>
        <v>8246.6807156732066</v>
      </c>
      <c r="J69" s="23">
        <f t="shared" si="5"/>
        <v>35</v>
      </c>
      <c r="K69" s="23">
        <f t="shared" si="6"/>
        <v>25</v>
      </c>
      <c r="L69" s="23">
        <f t="shared" si="7"/>
        <v>24</v>
      </c>
      <c r="M69" s="23"/>
      <c r="N69" t="s">
        <v>10</v>
      </c>
      <c r="O69">
        <v>7</v>
      </c>
      <c r="P69" t="s">
        <v>5</v>
      </c>
      <c r="Q69" s="1">
        <v>0.27</v>
      </c>
      <c r="R69" s="1">
        <v>0.21</v>
      </c>
      <c r="S69" s="7"/>
      <c r="T69">
        <v>20</v>
      </c>
      <c r="U69" s="7">
        <v>0.35</v>
      </c>
      <c r="V69" s="7">
        <v>0.25</v>
      </c>
      <c r="W69" s="7">
        <v>0.24</v>
      </c>
    </row>
    <row r="70" spans="1:25" x14ac:dyDescent="0.2">
      <c r="A70" t="s">
        <v>23</v>
      </c>
      <c r="B70" t="s">
        <v>20</v>
      </c>
      <c r="C70">
        <v>7</v>
      </c>
      <c r="D70" t="s">
        <v>9</v>
      </c>
      <c r="E70" s="1">
        <v>0.16</v>
      </c>
      <c r="F70" s="1">
        <v>0.14000000000000001</v>
      </c>
      <c r="G70" s="1">
        <v>0.12</v>
      </c>
      <c r="H70">
        <v>0</v>
      </c>
      <c r="I70" s="23">
        <f t="shared" si="4"/>
        <v>1055.5751316061705</v>
      </c>
      <c r="J70" s="23">
        <f t="shared" si="5"/>
        <v>16</v>
      </c>
      <c r="K70" s="23">
        <f t="shared" si="6"/>
        <v>14.000000000000002</v>
      </c>
      <c r="L70" s="23">
        <f t="shared" si="7"/>
        <v>12</v>
      </c>
      <c r="M70" s="23"/>
      <c r="N70" t="s">
        <v>10</v>
      </c>
      <c r="O70">
        <v>7</v>
      </c>
      <c r="P70" t="s">
        <v>9</v>
      </c>
      <c r="Q70" s="1">
        <v>0.16</v>
      </c>
      <c r="R70" s="1">
        <v>0.14000000000000001</v>
      </c>
      <c r="S70" s="1">
        <v>0.12</v>
      </c>
      <c r="T70">
        <v>0</v>
      </c>
      <c r="U70" s="1"/>
      <c r="V70" s="1"/>
      <c r="W70" s="1"/>
    </row>
    <row r="71" spans="1:25" x14ac:dyDescent="0.2">
      <c r="A71" t="s">
        <v>23</v>
      </c>
      <c r="B71" t="s">
        <v>20</v>
      </c>
      <c r="C71">
        <v>7</v>
      </c>
      <c r="D71" t="s">
        <v>9</v>
      </c>
      <c r="E71" s="9">
        <v>0.15</v>
      </c>
      <c r="F71" s="9">
        <v>0.18</v>
      </c>
      <c r="G71" s="9">
        <v>0.14000000000000001</v>
      </c>
      <c r="H71">
        <v>0</v>
      </c>
      <c r="I71" s="23">
        <f t="shared" si="4"/>
        <v>1484.4025288211774</v>
      </c>
      <c r="J71" s="23">
        <f t="shared" si="5"/>
        <v>15</v>
      </c>
      <c r="K71" s="23">
        <f t="shared" si="6"/>
        <v>18</v>
      </c>
      <c r="L71" s="23">
        <f t="shared" si="7"/>
        <v>14.000000000000002</v>
      </c>
      <c r="M71" s="23"/>
      <c r="N71" t="s">
        <v>10</v>
      </c>
      <c r="O71">
        <v>7</v>
      </c>
      <c r="P71" t="s">
        <v>9</v>
      </c>
      <c r="Q71" s="1">
        <v>0.12</v>
      </c>
      <c r="R71" s="1">
        <v>7.0000000000000007E-2</v>
      </c>
      <c r="S71" s="7"/>
      <c r="T71">
        <v>0</v>
      </c>
      <c r="U71" s="7">
        <v>0.15</v>
      </c>
      <c r="V71" s="7">
        <v>0.18</v>
      </c>
      <c r="W71" s="7">
        <v>0.14000000000000001</v>
      </c>
    </row>
    <row r="72" spans="1:25" x14ac:dyDescent="0.2">
      <c r="A72" t="s">
        <v>23</v>
      </c>
      <c r="B72" t="s">
        <v>20</v>
      </c>
      <c r="C72">
        <v>7</v>
      </c>
      <c r="D72" t="s">
        <v>9</v>
      </c>
      <c r="E72" s="1">
        <v>0.08</v>
      </c>
      <c r="F72" s="1">
        <v>0.06</v>
      </c>
      <c r="G72" s="1">
        <v>0.05</v>
      </c>
      <c r="H72">
        <v>0</v>
      </c>
      <c r="I72" s="23">
        <f t="shared" si="4"/>
        <v>94.247779607693786</v>
      </c>
      <c r="J72" s="23">
        <f t="shared" si="5"/>
        <v>8</v>
      </c>
      <c r="K72" s="23">
        <f t="shared" si="6"/>
        <v>6</v>
      </c>
      <c r="L72" s="23">
        <f t="shared" si="7"/>
        <v>5</v>
      </c>
      <c r="M72" s="23"/>
      <c r="N72" t="s">
        <v>10</v>
      </c>
      <c r="O72">
        <v>7</v>
      </c>
      <c r="P72" t="s">
        <v>9</v>
      </c>
      <c r="Q72" s="1">
        <v>0.08</v>
      </c>
      <c r="R72" s="1">
        <v>0.06</v>
      </c>
      <c r="S72" s="1">
        <v>0.05</v>
      </c>
      <c r="T72">
        <v>0</v>
      </c>
    </row>
    <row r="73" spans="1:25" x14ac:dyDescent="0.2">
      <c r="A73" t="s">
        <v>23</v>
      </c>
      <c r="B73" t="s">
        <v>20</v>
      </c>
      <c r="C73">
        <v>8</v>
      </c>
      <c r="D73" t="s">
        <v>6</v>
      </c>
      <c r="E73" s="1">
        <v>0.15</v>
      </c>
      <c r="F73" s="1">
        <v>0.17</v>
      </c>
      <c r="H73">
        <v>0</v>
      </c>
      <c r="I73" s="23">
        <f t="shared" si="4"/>
        <v>200.27653166634931</v>
      </c>
      <c r="J73" s="23">
        <f t="shared" si="5"/>
        <v>15</v>
      </c>
      <c r="K73" s="23">
        <f t="shared" si="6"/>
        <v>17</v>
      </c>
      <c r="L73" s="23">
        <f t="shared" si="7"/>
        <v>0</v>
      </c>
      <c r="M73" s="23"/>
      <c r="N73" t="s">
        <v>10</v>
      </c>
      <c r="O73">
        <v>8</v>
      </c>
      <c r="P73" t="s">
        <v>6</v>
      </c>
      <c r="Q73" s="1">
        <v>0.15</v>
      </c>
      <c r="R73" s="1">
        <v>0.17</v>
      </c>
      <c r="S73" s="1"/>
      <c r="T73">
        <v>0</v>
      </c>
      <c r="U73" s="7">
        <v>0.1</v>
      </c>
      <c r="V73" s="7">
        <v>0.1</v>
      </c>
      <c r="W73" s="7">
        <v>0.08</v>
      </c>
      <c r="X73" s="7" t="s">
        <v>29</v>
      </c>
      <c r="Y73" s="7"/>
    </row>
    <row r="74" spans="1:25" x14ac:dyDescent="0.2">
      <c r="A74" t="s">
        <v>23</v>
      </c>
      <c r="B74" t="s">
        <v>20</v>
      </c>
      <c r="C74">
        <v>8</v>
      </c>
      <c r="D74" t="s">
        <v>6</v>
      </c>
      <c r="E74" s="1">
        <v>0.08</v>
      </c>
      <c r="F74" s="1">
        <v>7.0000000000000007E-2</v>
      </c>
      <c r="H74">
        <v>0</v>
      </c>
      <c r="I74" s="23">
        <f t="shared" si="4"/>
        <v>43.982297150257111</v>
      </c>
      <c r="J74" s="23">
        <f t="shared" si="5"/>
        <v>8</v>
      </c>
      <c r="K74" s="23">
        <f t="shared" si="6"/>
        <v>7.0000000000000009</v>
      </c>
      <c r="L74" s="23">
        <f t="shared" si="7"/>
        <v>0</v>
      </c>
      <c r="M74" s="23"/>
      <c r="N74" t="s">
        <v>10</v>
      </c>
      <c r="O74">
        <v>8</v>
      </c>
      <c r="P74" t="s">
        <v>6</v>
      </c>
      <c r="Q74" s="1">
        <v>0.08</v>
      </c>
      <c r="R74" s="1">
        <v>7.0000000000000007E-2</v>
      </c>
      <c r="S74" s="1"/>
      <c r="T74">
        <v>0</v>
      </c>
    </row>
    <row r="75" spans="1:25" x14ac:dyDescent="0.2">
      <c r="A75" t="s">
        <v>23</v>
      </c>
      <c r="B75" t="s">
        <v>20</v>
      </c>
      <c r="C75">
        <v>8</v>
      </c>
      <c r="D75" t="s">
        <v>6</v>
      </c>
      <c r="E75" s="1">
        <v>0.12</v>
      </c>
      <c r="F75" s="1">
        <v>0.08</v>
      </c>
      <c r="H75">
        <v>0</v>
      </c>
      <c r="I75" s="23">
        <f t="shared" si="4"/>
        <v>75.398223686155035</v>
      </c>
      <c r="J75" s="23">
        <f t="shared" si="5"/>
        <v>12</v>
      </c>
      <c r="K75" s="23">
        <f t="shared" si="6"/>
        <v>8</v>
      </c>
      <c r="L75" s="23">
        <f t="shared" si="7"/>
        <v>0</v>
      </c>
      <c r="M75" s="23"/>
      <c r="N75" t="s">
        <v>10</v>
      </c>
      <c r="O75">
        <v>8</v>
      </c>
      <c r="P75" t="s">
        <v>6</v>
      </c>
      <c r="Q75" s="1">
        <v>0.12</v>
      </c>
      <c r="R75" s="1">
        <v>0.08</v>
      </c>
      <c r="S75" s="1"/>
      <c r="T75">
        <v>0</v>
      </c>
    </row>
    <row r="76" spans="1:25" x14ac:dyDescent="0.2">
      <c r="A76" t="s">
        <v>23</v>
      </c>
      <c r="B76" t="s">
        <v>20</v>
      </c>
      <c r="C76">
        <v>8</v>
      </c>
      <c r="D76" t="s">
        <v>6</v>
      </c>
      <c r="E76" s="1">
        <v>0.42</v>
      </c>
      <c r="F76" s="1">
        <v>0.25</v>
      </c>
      <c r="H76">
        <v>15</v>
      </c>
      <c r="I76" s="23">
        <f t="shared" si="4"/>
        <v>824.66807156732068</v>
      </c>
      <c r="J76" s="23">
        <f t="shared" si="5"/>
        <v>42</v>
      </c>
      <c r="K76" s="23">
        <f t="shared" si="6"/>
        <v>25</v>
      </c>
      <c r="L76" s="23">
        <f t="shared" si="7"/>
        <v>0</v>
      </c>
      <c r="M76" s="23"/>
      <c r="N76" t="s">
        <v>10</v>
      </c>
      <c r="O76">
        <v>8</v>
      </c>
      <c r="P76" t="s">
        <v>6</v>
      </c>
      <c r="Q76" s="1">
        <v>0.42</v>
      </c>
      <c r="R76" s="1">
        <v>0.25</v>
      </c>
      <c r="S76" s="1"/>
      <c r="T76">
        <v>15</v>
      </c>
      <c r="U76" s="7">
        <v>0.2</v>
      </c>
      <c r="V76" s="7">
        <v>0.13</v>
      </c>
      <c r="W76" s="7">
        <v>0.06</v>
      </c>
      <c r="X76" s="7" t="s">
        <v>30</v>
      </c>
      <c r="Y76" s="7"/>
    </row>
    <row r="77" spans="1:25" x14ac:dyDescent="0.2">
      <c r="A77" t="s">
        <v>23</v>
      </c>
      <c r="B77" t="s">
        <v>20</v>
      </c>
      <c r="C77">
        <v>8</v>
      </c>
      <c r="D77" t="s">
        <v>5</v>
      </c>
      <c r="E77" s="9">
        <v>0.12</v>
      </c>
      <c r="F77" s="9">
        <v>0.09</v>
      </c>
      <c r="G77" s="9">
        <v>7.0000000000000007E-2</v>
      </c>
      <c r="H77">
        <v>0</v>
      </c>
      <c r="I77" s="23">
        <f t="shared" si="4"/>
        <v>296.88050576423547</v>
      </c>
      <c r="J77" s="23">
        <f t="shared" si="5"/>
        <v>12</v>
      </c>
      <c r="K77" s="23">
        <f t="shared" si="6"/>
        <v>9</v>
      </c>
      <c r="L77" s="23">
        <f t="shared" si="7"/>
        <v>7.0000000000000009</v>
      </c>
      <c r="M77" s="23"/>
      <c r="N77" t="s">
        <v>10</v>
      </c>
      <c r="O77">
        <v>8</v>
      </c>
      <c r="P77" t="s">
        <v>5</v>
      </c>
      <c r="Q77" s="1">
        <v>0.1</v>
      </c>
      <c r="R77" s="1">
        <v>0.05</v>
      </c>
      <c r="S77" s="7"/>
      <c r="T77">
        <v>0</v>
      </c>
      <c r="U77" s="7">
        <v>0.12</v>
      </c>
      <c r="V77" s="7">
        <v>0.09</v>
      </c>
      <c r="W77" s="7">
        <v>7.0000000000000007E-2</v>
      </c>
    </row>
    <row r="78" spans="1:25" x14ac:dyDescent="0.2">
      <c r="A78" t="s">
        <v>23</v>
      </c>
      <c r="B78" t="s">
        <v>20</v>
      </c>
      <c r="C78">
        <v>8</v>
      </c>
      <c r="D78" t="s">
        <v>5</v>
      </c>
      <c r="E78" s="9">
        <v>0.25</v>
      </c>
      <c r="F78" s="9">
        <v>0.15</v>
      </c>
      <c r="G78" s="9">
        <v>0.13</v>
      </c>
      <c r="H78">
        <v>0</v>
      </c>
      <c r="I78" s="23">
        <f t="shared" si="4"/>
        <v>1914.4080232812801</v>
      </c>
      <c r="J78" s="23">
        <f t="shared" si="5"/>
        <v>25</v>
      </c>
      <c r="K78" s="23">
        <f t="shared" si="6"/>
        <v>15</v>
      </c>
      <c r="L78" s="23">
        <f t="shared" si="7"/>
        <v>13</v>
      </c>
      <c r="M78" s="23"/>
      <c r="N78" t="s">
        <v>10</v>
      </c>
      <c r="O78">
        <v>8</v>
      </c>
      <c r="P78" t="s">
        <v>5</v>
      </c>
      <c r="Q78" s="1">
        <v>0.09</v>
      </c>
      <c r="R78" s="1">
        <v>0.1</v>
      </c>
      <c r="S78" s="7"/>
      <c r="T78">
        <v>0</v>
      </c>
      <c r="U78" s="7">
        <v>0.25</v>
      </c>
      <c r="V78" s="7">
        <v>0.15</v>
      </c>
      <c r="W78" s="7">
        <v>0.13</v>
      </c>
    </row>
    <row r="79" spans="1:25" x14ac:dyDescent="0.2">
      <c r="A79" t="s">
        <v>23</v>
      </c>
      <c r="B79" t="s">
        <v>20</v>
      </c>
      <c r="C79">
        <v>8</v>
      </c>
      <c r="D79" t="s">
        <v>5</v>
      </c>
      <c r="E79" s="1">
        <v>0.12</v>
      </c>
      <c r="F79" s="1">
        <v>0.09</v>
      </c>
      <c r="G79" s="1">
        <v>7.0000000000000007E-2</v>
      </c>
      <c r="H79">
        <v>0</v>
      </c>
      <c r="I79" s="23">
        <f t="shared" si="4"/>
        <v>296.88050576423547</v>
      </c>
      <c r="J79" s="23">
        <f t="shared" si="5"/>
        <v>12</v>
      </c>
      <c r="K79" s="23">
        <f t="shared" si="6"/>
        <v>9</v>
      </c>
      <c r="L79" s="23">
        <f t="shared" si="7"/>
        <v>7.0000000000000009</v>
      </c>
      <c r="M79" s="23"/>
      <c r="N79" t="s">
        <v>10</v>
      </c>
      <c r="O79">
        <v>8</v>
      </c>
      <c r="P79" t="s">
        <v>5</v>
      </c>
      <c r="Q79" s="1">
        <v>0.12</v>
      </c>
      <c r="R79" s="1">
        <v>0.09</v>
      </c>
      <c r="S79" s="1">
        <v>7.0000000000000007E-2</v>
      </c>
      <c r="T79">
        <v>0</v>
      </c>
      <c r="U79" s="7">
        <v>0.15</v>
      </c>
      <c r="V79" s="7">
        <v>0.08</v>
      </c>
      <c r="W79" s="7">
        <v>0.13</v>
      </c>
      <c r="X79" s="7" t="s">
        <v>29</v>
      </c>
      <c r="Y79" s="7"/>
    </row>
    <row r="80" spans="1:25" x14ac:dyDescent="0.2">
      <c r="A80" t="s">
        <v>23</v>
      </c>
      <c r="B80" t="s">
        <v>20</v>
      </c>
      <c r="C80">
        <v>8</v>
      </c>
      <c r="D80" t="s">
        <v>9</v>
      </c>
      <c r="E80" s="9">
        <v>7.0000000000000007E-2</v>
      </c>
      <c r="F80" s="9">
        <v>0.08</v>
      </c>
      <c r="G80" s="9">
        <v>0.03</v>
      </c>
      <c r="H80">
        <v>0</v>
      </c>
      <c r="I80" s="23">
        <f t="shared" si="4"/>
        <v>65.973445725385659</v>
      </c>
      <c r="J80" s="23">
        <f t="shared" si="5"/>
        <v>7.0000000000000009</v>
      </c>
      <c r="K80" s="23">
        <f t="shared" si="6"/>
        <v>8</v>
      </c>
      <c r="L80" s="23">
        <f t="shared" si="7"/>
        <v>3</v>
      </c>
      <c r="M80" s="23"/>
      <c r="N80" t="s">
        <v>10</v>
      </c>
      <c r="O80">
        <v>8</v>
      </c>
      <c r="P80" t="s">
        <v>9</v>
      </c>
      <c r="Q80" s="1">
        <v>0.4</v>
      </c>
      <c r="R80" s="1">
        <v>0.34</v>
      </c>
      <c r="S80" s="1"/>
      <c r="T80">
        <v>90</v>
      </c>
      <c r="U80" s="8">
        <v>7.0000000000000007E-2</v>
      </c>
      <c r="V80" s="8">
        <v>0.08</v>
      </c>
      <c r="W80" s="8">
        <v>0.03</v>
      </c>
    </row>
    <row r="81" spans="1:23" x14ac:dyDescent="0.2">
      <c r="A81" t="s">
        <v>23</v>
      </c>
      <c r="B81" t="s">
        <v>20</v>
      </c>
      <c r="C81">
        <v>8</v>
      </c>
      <c r="D81" t="s">
        <v>9</v>
      </c>
      <c r="E81" s="9">
        <v>0.2</v>
      </c>
      <c r="F81" s="9">
        <v>0.1</v>
      </c>
      <c r="G81" s="9">
        <v>7.0000000000000007E-2</v>
      </c>
      <c r="H81">
        <v>0</v>
      </c>
      <c r="I81" s="23">
        <f t="shared" si="4"/>
        <v>549.77871437821386</v>
      </c>
      <c r="J81" s="23">
        <f t="shared" si="5"/>
        <v>20</v>
      </c>
      <c r="K81" s="23">
        <f t="shared" si="6"/>
        <v>10</v>
      </c>
      <c r="L81" s="23">
        <f t="shared" si="7"/>
        <v>7.0000000000000009</v>
      </c>
      <c r="M81" s="23"/>
      <c r="N81" t="s">
        <v>10</v>
      </c>
      <c r="O81">
        <v>8</v>
      </c>
      <c r="P81" t="s">
        <v>9</v>
      </c>
      <c r="Q81" s="1">
        <v>0.06</v>
      </c>
      <c r="R81" s="1">
        <v>0.08</v>
      </c>
      <c r="S81" s="1"/>
      <c r="T81">
        <v>0</v>
      </c>
      <c r="U81" s="8">
        <v>0.2</v>
      </c>
      <c r="V81" s="8">
        <v>0.1</v>
      </c>
      <c r="W81" s="8">
        <v>7.0000000000000007E-2</v>
      </c>
    </row>
    <row r="82" spans="1:23" x14ac:dyDescent="0.2">
      <c r="A82" t="s">
        <v>23</v>
      </c>
      <c r="B82" t="s">
        <v>20</v>
      </c>
      <c r="C82">
        <v>8</v>
      </c>
      <c r="D82" t="s">
        <v>9</v>
      </c>
      <c r="E82" s="9">
        <v>0.46</v>
      </c>
      <c r="F82" s="9">
        <v>0.34</v>
      </c>
      <c r="G82" s="9">
        <v>0.18</v>
      </c>
      <c r="H82">
        <v>90</v>
      </c>
      <c r="I82" s="23">
        <f t="shared" si="4"/>
        <v>11055.264547982482</v>
      </c>
      <c r="J82" s="23">
        <f t="shared" si="5"/>
        <v>46</v>
      </c>
      <c r="K82" s="23">
        <f t="shared" si="6"/>
        <v>34</v>
      </c>
      <c r="L82" s="23">
        <f t="shared" si="7"/>
        <v>18</v>
      </c>
      <c r="M82" s="23"/>
      <c r="N82" t="s">
        <v>10</v>
      </c>
      <c r="O82">
        <v>8</v>
      </c>
      <c r="P82" t="s">
        <v>9</v>
      </c>
      <c r="Q82" s="1">
        <v>0.24</v>
      </c>
      <c r="R82" s="1">
        <v>0.18</v>
      </c>
      <c r="S82" s="1"/>
      <c r="T82">
        <v>0</v>
      </c>
      <c r="U82" s="8">
        <v>0.46</v>
      </c>
      <c r="V82" s="8">
        <v>0.34</v>
      </c>
      <c r="W82" s="8">
        <v>0.18</v>
      </c>
    </row>
    <row r="83" spans="1:23" x14ac:dyDescent="0.2">
      <c r="A83" t="s">
        <v>23</v>
      </c>
      <c r="B83" t="s">
        <v>20</v>
      </c>
      <c r="C83">
        <v>9</v>
      </c>
      <c r="D83" t="s">
        <v>6</v>
      </c>
      <c r="E83" s="1">
        <v>0.15</v>
      </c>
      <c r="F83" s="1">
        <v>7.3999999999999996E-2</v>
      </c>
      <c r="H83">
        <v>5</v>
      </c>
      <c r="I83" s="23">
        <f t="shared" si="4"/>
        <v>87.179196137116747</v>
      </c>
      <c r="J83" s="23">
        <f t="shared" si="5"/>
        <v>15</v>
      </c>
      <c r="K83" s="23">
        <f t="shared" si="6"/>
        <v>7.3999999999999995</v>
      </c>
      <c r="L83" s="23">
        <f t="shared" si="7"/>
        <v>0</v>
      </c>
      <c r="M83" s="23"/>
      <c r="N83" t="s">
        <v>10</v>
      </c>
      <c r="O83">
        <v>9</v>
      </c>
      <c r="P83" t="s">
        <v>6</v>
      </c>
      <c r="Q83" s="1">
        <v>0.15</v>
      </c>
      <c r="R83" s="1">
        <v>7.3999999999999996E-2</v>
      </c>
      <c r="S83" s="1"/>
      <c r="T83">
        <v>5</v>
      </c>
    </row>
    <row r="84" spans="1:23" x14ac:dyDescent="0.2">
      <c r="A84" t="s">
        <v>23</v>
      </c>
      <c r="B84" t="s">
        <v>20</v>
      </c>
      <c r="C84">
        <v>9</v>
      </c>
      <c r="D84" t="s">
        <v>6</v>
      </c>
      <c r="E84" s="1">
        <v>0.02</v>
      </c>
      <c r="F84" s="1">
        <v>1.2E-2</v>
      </c>
      <c r="H84">
        <v>0</v>
      </c>
      <c r="I84" s="23">
        <f t="shared" si="4"/>
        <v>1.8849555921538759</v>
      </c>
      <c r="J84" s="23">
        <f t="shared" si="5"/>
        <v>2</v>
      </c>
      <c r="K84" s="23">
        <f t="shared" si="6"/>
        <v>1.2</v>
      </c>
      <c r="L84" s="23">
        <f t="shared" si="7"/>
        <v>0</v>
      </c>
      <c r="M84" s="23"/>
      <c r="N84" t="s">
        <v>10</v>
      </c>
      <c r="O84">
        <v>9</v>
      </c>
      <c r="P84" t="s">
        <v>6</v>
      </c>
      <c r="Q84" s="1">
        <v>0.02</v>
      </c>
      <c r="R84" s="1">
        <v>1.2E-2</v>
      </c>
      <c r="S84" s="1"/>
      <c r="T84">
        <v>0</v>
      </c>
    </row>
    <row r="85" spans="1:23" x14ac:dyDescent="0.2">
      <c r="A85" t="s">
        <v>23</v>
      </c>
      <c r="B85" t="s">
        <v>20</v>
      </c>
      <c r="C85">
        <v>9</v>
      </c>
      <c r="D85" t="s">
        <v>5</v>
      </c>
      <c r="E85" s="1">
        <v>0.25</v>
      </c>
      <c r="F85" s="1">
        <v>0.2</v>
      </c>
      <c r="H85">
        <v>66</v>
      </c>
      <c r="I85" s="23">
        <f t="shared" si="4"/>
        <v>392.69908169872411</v>
      </c>
      <c r="J85" s="23">
        <f t="shared" si="5"/>
        <v>25</v>
      </c>
      <c r="K85" s="23">
        <f t="shared" si="6"/>
        <v>20</v>
      </c>
      <c r="L85" s="23">
        <f t="shared" si="7"/>
        <v>0</v>
      </c>
      <c r="M85" s="23"/>
      <c r="N85" t="s">
        <v>10</v>
      </c>
      <c r="O85">
        <v>9</v>
      </c>
      <c r="P85" t="s">
        <v>5</v>
      </c>
      <c r="Q85" s="1">
        <v>0.25</v>
      </c>
      <c r="R85" s="1">
        <v>0.2</v>
      </c>
      <c r="S85" s="1"/>
      <c r="T85">
        <v>66</v>
      </c>
    </row>
    <row r="86" spans="1:23" x14ac:dyDescent="0.2">
      <c r="A86" t="s">
        <v>23</v>
      </c>
      <c r="B86" t="s">
        <v>20</v>
      </c>
      <c r="C86">
        <v>9</v>
      </c>
      <c r="D86" t="s">
        <v>5</v>
      </c>
      <c r="E86" s="1">
        <v>0.20200000000000001</v>
      </c>
      <c r="F86" s="1">
        <v>0.13400000000000001</v>
      </c>
      <c r="H86">
        <v>60</v>
      </c>
      <c r="I86" s="23">
        <f t="shared" si="4"/>
        <v>212.59157486842136</v>
      </c>
      <c r="J86" s="23">
        <f t="shared" si="5"/>
        <v>20.200000000000003</v>
      </c>
      <c r="K86" s="23">
        <f t="shared" si="6"/>
        <v>13.4</v>
      </c>
      <c r="L86" s="23">
        <f t="shared" si="7"/>
        <v>0</v>
      </c>
      <c r="M86" s="23"/>
      <c r="N86" t="s">
        <v>10</v>
      </c>
      <c r="O86">
        <v>9</v>
      </c>
      <c r="P86" t="s">
        <v>5</v>
      </c>
      <c r="Q86" s="1">
        <v>0.20200000000000001</v>
      </c>
      <c r="R86" s="1">
        <v>0.13400000000000001</v>
      </c>
      <c r="S86" s="1"/>
      <c r="T86">
        <v>60</v>
      </c>
    </row>
    <row r="87" spans="1:23" x14ac:dyDescent="0.2">
      <c r="A87" t="s">
        <v>23</v>
      </c>
      <c r="B87" t="s">
        <v>20</v>
      </c>
      <c r="C87">
        <v>9</v>
      </c>
      <c r="D87" t="s">
        <v>5</v>
      </c>
      <c r="E87" s="1">
        <v>2.4E-2</v>
      </c>
      <c r="F87" s="1">
        <v>2.1999999999999999E-2</v>
      </c>
      <c r="H87">
        <v>0</v>
      </c>
      <c r="I87" s="23">
        <f t="shared" si="4"/>
        <v>4.1469023027385266</v>
      </c>
      <c r="J87" s="23">
        <f t="shared" si="5"/>
        <v>2.4</v>
      </c>
      <c r="K87" s="23">
        <f t="shared" si="6"/>
        <v>2.1999999999999997</v>
      </c>
      <c r="L87" s="23">
        <f t="shared" si="7"/>
        <v>0</v>
      </c>
      <c r="M87" s="23"/>
      <c r="N87" t="s">
        <v>10</v>
      </c>
      <c r="O87">
        <v>9</v>
      </c>
      <c r="P87" t="s">
        <v>5</v>
      </c>
      <c r="Q87" s="1">
        <v>2.4E-2</v>
      </c>
      <c r="R87" s="1">
        <v>2.1999999999999999E-2</v>
      </c>
      <c r="S87" s="1"/>
      <c r="T87">
        <v>0</v>
      </c>
    </row>
    <row r="88" spans="1:23" x14ac:dyDescent="0.2">
      <c r="A88" t="s">
        <v>23</v>
      </c>
      <c r="B88" t="s">
        <v>20</v>
      </c>
      <c r="C88">
        <v>9</v>
      </c>
      <c r="D88" t="s">
        <v>5</v>
      </c>
      <c r="E88" s="1">
        <v>1.1599999999999999</v>
      </c>
      <c r="F88" s="1">
        <v>0.46400000000000002</v>
      </c>
      <c r="H88">
        <v>80</v>
      </c>
      <c r="I88" s="23">
        <f t="shared" si="4"/>
        <v>4227.3270746704256</v>
      </c>
      <c r="J88" s="23">
        <f t="shared" si="5"/>
        <v>115.99999999999999</v>
      </c>
      <c r="K88" s="23">
        <f t="shared" si="6"/>
        <v>46.400000000000006</v>
      </c>
      <c r="L88" s="23">
        <f t="shared" si="7"/>
        <v>0</v>
      </c>
      <c r="M88" s="23"/>
      <c r="N88" t="s">
        <v>10</v>
      </c>
      <c r="O88">
        <v>9</v>
      </c>
      <c r="P88" t="s">
        <v>5</v>
      </c>
      <c r="Q88" s="1">
        <v>1.1599999999999999</v>
      </c>
      <c r="R88" s="1">
        <v>0.46400000000000002</v>
      </c>
      <c r="S88" s="1"/>
      <c r="T88">
        <v>80</v>
      </c>
    </row>
    <row r="89" spans="1:23" x14ac:dyDescent="0.2">
      <c r="A89" t="s">
        <v>23</v>
      </c>
      <c r="B89" t="s">
        <v>20</v>
      </c>
      <c r="C89">
        <v>9</v>
      </c>
      <c r="D89" t="s">
        <v>5</v>
      </c>
      <c r="E89" s="1">
        <v>2.08</v>
      </c>
      <c r="F89" s="1">
        <v>1.84</v>
      </c>
      <c r="H89">
        <v>85</v>
      </c>
      <c r="I89" s="23">
        <f t="shared" si="4"/>
        <v>30058.75850954714</v>
      </c>
      <c r="J89" s="23">
        <f t="shared" si="5"/>
        <v>208</v>
      </c>
      <c r="K89" s="23">
        <f t="shared" si="6"/>
        <v>184</v>
      </c>
      <c r="L89" s="23">
        <f t="shared" si="7"/>
        <v>0</v>
      </c>
      <c r="M89" s="23"/>
      <c r="N89" t="s">
        <v>10</v>
      </c>
      <c r="O89">
        <v>9</v>
      </c>
      <c r="P89" t="s">
        <v>5</v>
      </c>
      <c r="Q89" s="1">
        <v>2.08</v>
      </c>
      <c r="R89" s="1">
        <v>1.84</v>
      </c>
      <c r="S89" s="1"/>
      <c r="T89">
        <v>85</v>
      </c>
    </row>
    <row r="90" spans="1:23" x14ac:dyDescent="0.2">
      <c r="A90" t="s">
        <v>23</v>
      </c>
      <c r="B90" t="s">
        <v>20</v>
      </c>
      <c r="C90">
        <v>9</v>
      </c>
      <c r="D90" t="s">
        <v>5</v>
      </c>
      <c r="E90" s="1">
        <v>1.22</v>
      </c>
      <c r="F90" s="1">
        <v>0.83</v>
      </c>
      <c r="H90">
        <v>85</v>
      </c>
      <c r="I90" s="23">
        <f t="shared" si="4"/>
        <v>7952.941802562561</v>
      </c>
      <c r="J90" s="23">
        <f t="shared" si="5"/>
        <v>122</v>
      </c>
      <c r="K90" s="23">
        <f t="shared" si="6"/>
        <v>83</v>
      </c>
      <c r="L90" s="23">
        <f t="shared" si="7"/>
        <v>0</v>
      </c>
      <c r="M90" s="23"/>
      <c r="N90" t="s">
        <v>10</v>
      </c>
      <c r="O90">
        <v>9</v>
      </c>
      <c r="P90" t="s">
        <v>5</v>
      </c>
      <c r="Q90" s="1">
        <v>1.22</v>
      </c>
      <c r="R90" s="1">
        <v>0.83</v>
      </c>
      <c r="S90" s="1"/>
      <c r="T90">
        <v>85</v>
      </c>
    </row>
    <row r="91" spans="1:23" x14ac:dyDescent="0.2">
      <c r="A91" t="s">
        <v>23</v>
      </c>
      <c r="B91" t="s">
        <v>20</v>
      </c>
      <c r="C91">
        <v>9</v>
      </c>
      <c r="D91" t="s">
        <v>5</v>
      </c>
      <c r="E91" s="1">
        <v>7.5999999999999998E-2</v>
      </c>
      <c r="F91" s="1">
        <v>0.06</v>
      </c>
      <c r="H91">
        <v>40</v>
      </c>
      <c r="I91" s="23">
        <f t="shared" si="4"/>
        <v>35.814156250923638</v>
      </c>
      <c r="J91" s="23">
        <f t="shared" si="5"/>
        <v>7.6</v>
      </c>
      <c r="K91" s="23">
        <f t="shared" si="6"/>
        <v>6</v>
      </c>
      <c r="L91" s="23">
        <f t="shared" si="7"/>
        <v>0</v>
      </c>
      <c r="M91" s="23"/>
      <c r="N91" t="s">
        <v>10</v>
      </c>
      <c r="O91">
        <v>9</v>
      </c>
      <c r="P91" t="s">
        <v>5</v>
      </c>
      <c r="Q91" s="1">
        <v>7.5999999999999998E-2</v>
      </c>
      <c r="R91" s="1">
        <v>0.06</v>
      </c>
      <c r="S91" s="1"/>
      <c r="T91">
        <v>40</v>
      </c>
    </row>
    <row r="92" spans="1:23" x14ac:dyDescent="0.2">
      <c r="A92" t="s">
        <v>23</v>
      </c>
      <c r="B92" t="s">
        <v>20</v>
      </c>
      <c r="C92">
        <v>9</v>
      </c>
      <c r="D92" t="s">
        <v>9</v>
      </c>
      <c r="E92" s="1">
        <v>5.8000000000000003E-2</v>
      </c>
      <c r="F92" s="1">
        <v>3.2000000000000001E-2</v>
      </c>
      <c r="H92">
        <v>0</v>
      </c>
      <c r="I92" s="23">
        <f t="shared" si="4"/>
        <v>14.576989912656641</v>
      </c>
      <c r="J92" s="23">
        <f t="shared" si="5"/>
        <v>5.8000000000000007</v>
      </c>
      <c r="K92" s="23">
        <f t="shared" si="6"/>
        <v>3.2</v>
      </c>
      <c r="L92" s="23">
        <f t="shared" si="7"/>
        <v>0</v>
      </c>
      <c r="M92" s="23"/>
      <c r="N92" t="s">
        <v>10</v>
      </c>
      <c r="O92">
        <v>9</v>
      </c>
      <c r="P92" t="s">
        <v>9</v>
      </c>
      <c r="Q92" s="1">
        <v>5.8000000000000003E-2</v>
      </c>
      <c r="R92" s="1">
        <v>3.2000000000000001E-2</v>
      </c>
      <c r="S92" s="1"/>
      <c r="T92">
        <v>0</v>
      </c>
    </row>
    <row r="93" spans="1:23" x14ac:dyDescent="0.2">
      <c r="A93" t="s">
        <v>23</v>
      </c>
      <c r="B93" t="s">
        <v>20</v>
      </c>
      <c r="C93">
        <v>10</v>
      </c>
      <c r="D93" t="s">
        <v>6</v>
      </c>
      <c r="E93" s="1">
        <v>1.7999999999999999E-2</v>
      </c>
      <c r="F93" s="1">
        <v>1.4E-2</v>
      </c>
      <c r="H93">
        <v>0</v>
      </c>
      <c r="I93" s="23">
        <f t="shared" si="4"/>
        <v>1.9792033717615696</v>
      </c>
      <c r="J93" s="23">
        <f t="shared" si="5"/>
        <v>1.7999999999999998</v>
      </c>
      <c r="K93" s="23">
        <f t="shared" si="6"/>
        <v>1.4000000000000001</v>
      </c>
      <c r="L93" s="23">
        <f t="shared" si="7"/>
        <v>0</v>
      </c>
      <c r="M93" s="23"/>
      <c r="N93" t="s">
        <v>10</v>
      </c>
      <c r="O93">
        <v>10</v>
      </c>
      <c r="P93" t="s">
        <v>6</v>
      </c>
      <c r="Q93" s="1">
        <v>1.7999999999999999E-2</v>
      </c>
      <c r="R93" s="1">
        <v>1.4E-2</v>
      </c>
      <c r="S93" s="1"/>
      <c r="T93">
        <v>0</v>
      </c>
    </row>
    <row r="94" spans="1:23" x14ac:dyDescent="0.2">
      <c r="A94" t="s">
        <v>23</v>
      </c>
      <c r="B94" t="s">
        <v>20</v>
      </c>
      <c r="C94">
        <v>10</v>
      </c>
      <c r="D94" t="s">
        <v>6</v>
      </c>
      <c r="E94" s="1">
        <v>6.0000000000000001E-3</v>
      </c>
      <c r="F94" s="1">
        <v>4.0000000000000001E-3</v>
      </c>
      <c r="H94">
        <v>0</v>
      </c>
      <c r="I94" s="23">
        <f t="shared" si="4"/>
        <v>0.18849555921538758</v>
      </c>
      <c r="J94" s="23">
        <f t="shared" si="5"/>
        <v>0.6</v>
      </c>
      <c r="K94" s="23">
        <f t="shared" si="6"/>
        <v>0.4</v>
      </c>
      <c r="L94" s="23">
        <f t="shared" si="7"/>
        <v>0</v>
      </c>
      <c r="M94" s="23"/>
      <c r="N94" t="s">
        <v>10</v>
      </c>
      <c r="O94">
        <v>10</v>
      </c>
      <c r="P94" t="s">
        <v>6</v>
      </c>
      <c r="Q94" s="1">
        <v>6.0000000000000001E-3</v>
      </c>
      <c r="R94" s="1">
        <v>4.0000000000000001E-3</v>
      </c>
      <c r="S94" s="1"/>
      <c r="T94">
        <v>0</v>
      </c>
    </row>
    <row r="95" spans="1:23" x14ac:dyDescent="0.2">
      <c r="A95" t="s">
        <v>23</v>
      </c>
      <c r="B95" t="s">
        <v>20</v>
      </c>
      <c r="C95">
        <v>10</v>
      </c>
      <c r="D95" t="s">
        <v>6</v>
      </c>
      <c r="E95" s="1">
        <v>8.0000000000000002E-3</v>
      </c>
      <c r="F95" s="1">
        <v>8.0000000000000002E-3</v>
      </c>
      <c r="H95">
        <v>0</v>
      </c>
      <c r="I95" s="23">
        <f t="shared" si="4"/>
        <v>0.50265482457436694</v>
      </c>
      <c r="J95" s="23">
        <f t="shared" si="5"/>
        <v>0.8</v>
      </c>
      <c r="K95" s="23">
        <f t="shared" si="6"/>
        <v>0.8</v>
      </c>
      <c r="L95" s="23">
        <f t="shared" si="7"/>
        <v>0</v>
      </c>
      <c r="M95" s="23"/>
      <c r="N95" t="s">
        <v>10</v>
      </c>
      <c r="O95">
        <v>10</v>
      </c>
      <c r="P95" t="s">
        <v>6</v>
      </c>
      <c r="Q95" s="1">
        <v>8.0000000000000002E-3</v>
      </c>
      <c r="R95" s="1">
        <v>8.0000000000000002E-3</v>
      </c>
      <c r="S95" s="1"/>
      <c r="T95">
        <v>0</v>
      </c>
    </row>
    <row r="96" spans="1:23" x14ac:dyDescent="0.2">
      <c r="A96" t="s">
        <v>23</v>
      </c>
      <c r="B96" t="s">
        <v>20</v>
      </c>
      <c r="C96">
        <v>10</v>
      </c>
      <c r="D96" t="s">
        <v>6</v>
      </c>
      <c r="E96" s="1">
        <v>0.06</v>
      </c>
      <c r="F96" s="1">
        <v>5.8000000000000003E-2</v>
      </c>
      <c r="H96">
        <v>10</v>
      </c>
      <c r="I96" s="23">
        <f t="shared" si="4"/>
        <v>27.331856086231202</v>
      </c>
      <c r="J96" s="23">
        <f t="shared" si="5"/>
        <v>6</v>
      </c>
      <c r="K96" s="23">
        <f t="shared" si="6"/>
        <v>5.8000000000000007</v>
      </c>
      <c r="L96" s="23">
        <f t="shared" si="7"/>
        <v>0</v>
      </c>
      <c r="M96" s="23"/>
      <c r="N96" t="s">
        <v>10</v>
      </c>
      <c r="O96">
        <v>10</v>
      </c>
      <c r="P96" t="s">
        <v>6</v>
      </c>
      <c r="Q96" s="1">
        <v>0.06</v>
      </c>
      <c r="R96" s="1">
        <v>5.8000000000000003E-2</v>
      </c>
      <c r="S96" s="1"/>
      <c r="T96">
        <v>10</v>
      </c>
    </row>
    <row r="97" spans="1:20" x14ac:dyDescent="0.2">
      <c r="A97" t="s">
        <v>23</v>
      </c>
      <c r="B97" t="s">
        <v>20</v>
      </c>
      <c r="C97">
        <v>10</v>
      </c>
      <c r="D97" t="s">
        <v>6</v>
      </c>
      <c r="E97" s="1">
        <v>5.8000000000000003E-2</v>
      </c>
      <c r="F97" s="1">
        <v>0.05</v>
      </c>
      <c r="H97">
        <v>0</v>
      </c>
      <c r="I97" s="23">
        <f t="shared" si="4"/>
        <v>22.776546738526005</v>
      </c>
      <c r="J97" s="23">
        <f t="shared" si="5"/>
        <v>5.8000000000000007</v>
      </c>
      <c r="K97" s="23">
        <f t="shared" si="6"/>
        <v>5</v>
      </c>
      <c r="L97" s="23">
        <f t="shared" si="7"/>
        <v>0</v>
      </c>
      <c r="M97" s="23"/>
      <c r="N97" t="s">
        <v>10</v>
      </c>
      <c r="O97">
        <v>10</v>
      </c>
      <c r="P97" t="s">
        <v>6</v>
      </c>
      <c r="Q97" s="1">
        <v>5.8000000000000003E-2</v>
      </c>
      <c r="R97" s="1">
        <v>0.05</v>
      </c>
      <c r="S97" s="1"/>
      <c r="T97">
        <v>0</v>
      </c>
    </row>
    <row r="98" spans="1:20" x14ac:dyDescent="0.2">
      <c r="A98" t="s">
        <v>23</v>
      </c>
      <c r="B98" t="s">
        <v>20</v>
      </c>
      <c r="C98">
        <v>10</v>
      </c>
      <c r="D98" t="s">
        <v>6</v>
      </c>
      <c r="E98" s="1">
        <v>0.28999999999999998</v>
      </c>
      <c r="F98" s="1">
        <v>0.23</v>
      </c>
      <c r="H98">
        <v>95</v>
      </c>
      <c r="I98" s="23">
        <f t="shared" si="4"/>
        <v>523.86057498609796</v>
      </c>
      <c r="J98" s="23">
        <f t="shared" si="5"/>
        <v>28.999999999999996</v>
      </c>
      <c r="K98" s="23">
        <f t="shared" si="6"/>
        <v>23</v>
      </c>
      <c r="L98" s="23">
        <f t="shared" si="7"/>
        <v>0</v>
      </c>
      <c r="M98" s="23"/>
      <c r="N98" t="s">
        <v>10</v>
      </c>
      <c r="O98">
        <v>10</v>
      </c>
      <c r="P98" t="s">
        <v>6</v>
      </c>
      <c r="Q98" s="1">
        <v>0.28999999999999998</v>
      </c>
      <c r="R98" s="1">
        <v>0.23</v>
      </c>
      <c r="S98" s="1"/>
      <c r="T98">
        <v>95</v>
      </c>
    </row>
    <row r="99" spans="1:20" x14ac:dyDescent="0.2">
      <c r="A99" t="s">
        <v>23</v>
      </c>
      <c r="B99" t="s">
        <v>20</v>
      </c>
      <c r="C99">
        <v>10</v>
      </c>
      <c r="D99" t="s">
        <v>6</v>
      </c>
      <c r="E99" s="1">
        <v>0.08</v>
      </c>
      <c r="F99" s="1">
        <v>5.1999999999999998E-2</v>
      </c>
      <c r="H99">
        <v>0</v>
      </c>
      <c r="I99" s="23">
        <f t="shared" si="4"/>
        <v>32.672563597333848</v>
      </c>
      <c r="J99" s="23">
        <f t="shared" si="5"/>
        <v>8</v>
      </c>
      <c r="K99" s="23">
        <f t="shared" si="6"/>
        <v>5.2</v>
      </c>
      <c r="L99" s="23">
        <f t="shared" si="7"/>
        <v>0</v>
      </c>
      <c r="M99" s="23"/>
      <c r="N99" t="s">
        <v>10</v>
      </c>
      <c r="O99">
        <v>10</v>
      </c>
      <c r="P99" t="s">
        <v>6</v>
      </c>
      <c r="Q99" s="1">
        <v>0.08</v>
      </c>
      <c r="R99" s="1">
        <v>5.1999999999999998E-2</v>
      </c>
      <c r="S99" s="1"/>
      <c r="T99">
        <v>0</v>
      </c>
    </row>
    <row r="100" spans="1:20" x14ac:dyDescent="0.2">
      <c r="A100" t="s">
        <v>23</v>
      </c>
      <c r="B100" t="s">
        <v>20</v>
      </c>
      <c r="C100">
        <v>10</v>
      </c>
      <c r="D100" t="s">
        <v>5</v>
      </c>
      <c r="E100" s="1">
        <v>0.36</v>
      </c>
      <c r="F100" s="1">
        <v>0.32</v>
      </c>
      <c r="H100">
        <v>66</v>
      </c>
      <c r="I100" s="23">
        <f t="shared" si="4"/>
        <v>904.77868423386042</v>
      </c>
      <c r="J100" s="23">
        <f t="shared" si="5"/>
        <v>36</v>
      </c>
      <c r="K100" s="23">
        <f t="shared" si="6"/>
        <v>32</v>
      </c>
      <c r="L100" s="23">
        <f t="shared" si="7"/>
        <v>0</v>
      </c>
      <c r="M100" s="23"/>
      <c r="N100" t="s">
        <v>10</v>
      </c>
      <c r="O100">
        <v>10</v>
      </c>
      <c r="P100" t="s">
        <v>5</v>
      </c>
      <c r="Q100" s="1">
        <v>0.36</v>
      </c>
      <c r="R100" s="1">
        <v>0.32</v>
      </c>
      <c r="S100" s="1"/>
      <c r="T100">
        <v>66</v>
      </c>
    </row>
    <row r="101" spans="1:20" x14ac:dyDescent="0.2">
      <c r="A101" t="s">
        <v>23</v>
      </c>
      <c r="B101" t="s">
        <v>20</v>
      </c>
      <c r="C101">
        <v>10</v>
      </c>
      <c r="D101" t="s">
        <v>5</v>
      </c>
      <c r="E101" s="1">
        <v>0.83</v>
      </c>
      <c r="F101" s="1">
        <v>0.78</v>
      </c>
      <c r="H101">
        <v>70</v>
      </c>
      <c r="I101" s="23">
        <f t="shared" si="4"/>
        <v>5084.6677098350801</v>
      </c>
      <c r="J101" s="23">
        <f t="shared" si="5"/>
        <v>83</v>
      </c>
      <c r="K101" s="23">
        <f t="shared" si="6"/>
        <v>78</v>
      </c>
      <c r="L101" s="23">
        <f t="shared" si="7"/>
        <v>0</v>
      </c>
      <c r="M101" s="23"/>
      <c r="N101" t="s">
        <v>10</v>
      </c>
      <c r="O101">
        <v>10</v>
      </c>
      <c r="P101" t="s">
        <v>5</v>
      </c>
      <c r="Q101" s="1">
        <v>0.83</v>
      </c>
      <c r="R101" s="1">
        <v>0.78</v>
      </c>
      <c r="S101" s="1"/>
      <c r="T101">
        <v>70</v>
      </c>
    </row>
    <row r="102" spans="1:20" x14ac:dyDescent="0.2">
      <c r="A102" t="s">
        <v>23</v>
      </c>
      <c r="B102" t="s">
        <v>20</v>
      </c>
      <c r="C102">
        <v>10</v>
      </c>
      <c r="D102" t="s">
        <v>9</v>
      </c>
      <c r="E102" s="1">
        <v>0.03</v>
      </c>
      <c r="F102" s="1">
        <v>2.8000000000000001E-2</v>
      </c>
      <c r="H102">
        <v>0</v>
      </c>
      <c r="I102" s="23">
        <f t="shared" si="4"/>
        <v>6.5973445725385655</v>
      </c>
      <c r="J102" s="23">
        <f t="shared" si="5"/>
        <v>3</v>
      </c>
      <c r="K102" s="23">
        <f t="shared" si="6"/>
        <v>2.8000000000000003</v>
      </c>
      <c r="L102" s="23">
        <f t="shared" si="7"/>
        <v>0</v>
      </c>
      <c r="M102" s="23"/>
      <c r="N102" t="s">
        <v>10</v>
      </c>
      <c r="O102">
        <v>10</v>
      </c>
      <c r="P102" t="s">
        <v>9</v>
      </c>
      <c r="Q102" s="1">
        <v>0.03</v>
      </c>
      <c r="R102" s="1">
        <v>2.8000000000000001E-2</v>
      </c>
      <c r="S102" s="1"/>
      <c r="T102">
        <v>0</v>
      </c>
    </row>
    <row r="103" spans="1:20" x14ac:dyDescent="0.2">
      <c r="A103" t="s">
        <v>23</v>
      </c>
      <c r="B103" t="s">
        <v>21</v>
      </c>
      <c r="C103">
        <v>1</v>
      </c>
      <c r="D103" t="s">
        <v>6</v>
      </c>
      <c r="E103" s="1">
        <v>0.23</v>
      </c>
      <c r="F103" s="1">
        <v>0.22600000000000001</v>
      </c>
      <c r="H103">
        <v>80</v>
      </c>
      <c r="I103" s="23">
        <f t="shared" si="4"/>
        <v>408.24996533399366</v>
      </c>
      <c r="J103" s="23">
        <f t="shared" si="5"/>
        <v>23</v>
      </c>
      <c r="K103" s="23">
        <f t="shared" si="6"/>
        <v>22.6</v>
      </c>
      <c r="L103" s="23">
        <f t="shared" si="7"/>
        <v>0</v>
      </c>
      <c r="M103" s="23"/>
      <c r="N103" t="s">
        <v>4</v>
      </c>
      <c r="O103">
        <v>1</v>
      </c>
      <c r="P103" t="s">
        <v>6</v>
      </c>
      <c r="Q103" s="1">
        <v>0.23</v>
      </c>
      <c r="R103" s="1">
        <v>0.22600000000000001</v>
      </c>
      <c r="S103" s="1"/>
      <c r="T103">
        <v>80</v>
      </c>
    </row>
    <row r="104" spans="1:20" x14ac:dyDescent="0.2">
      <c r="A104" t="s">
        <v>23</v>
      </c>
      <c r="B104" t="s">
        <v>21</v>
      </c>
      <c r="C104">
        <v>1</v>
      </c>
      <c r="D104" t="s">
        <v>6</v>
      </c>
      <c r="E104" s="1">
        <v>0.98</v>
      </c>
      <c r="F104" s="1">
        <v>1.264</v>
      </c>
      <c r="H104">
        <v>60</v>
      </c>
      <c r="I104" s="23">
        <f t="shared" si="4"/>
        <v>9728.8841296368719</v>
      </c>
      <c r="J104" s="23">
        <f t="shared" si="5"/>
        <v>98</v>
      </c>
      <c r="K104" s="23">
        <f t="shared" si="6"/>
        <v>126.4</v>
      </c>
      <c r="L104" s="23">
        <f t="shared" si="7"/>
        <v>0</v>
      </c>
      <c r="M104" s="23"/>
      <c r="N104" t="s">
        <v>4</v>
      </c>
      <c r="O104">
        <v>1</v>
      </c>
      <c r="P104" t="s">
        <v>6</v>
      </c>
      <c r="Q104" s="1">
        <v>0.98</v>
      </c>
      <c r="R104" s="1">
        <v>1.264</v>
      </c>
      <c r="S104" s="1"/>
      <c r="T104">
        <v>60</v>
      </c>
    </row>
    <row r="105" spans="1:20" x14ac:dyDescent="0.2">
      <c r="A105" t="s">
        <v>23</v>
      </c>
      <c r="B105" t="s">
        <v>21</v>
      </c>
      <c r="C105">
        <v>1</v>
      </c>
      <c r="D105" t="s">
        <v>5</v>
      </c>
      <c r="E105" s="1">
        <v>0.16200000000000001</v>
      </c>
      <c r="F105" s="1">
        <v>0.154</v>
      </c>
      <c r="G105" s="1">
        <v>0.42</v>
      </c>
      <c r="H105">
        <v>50</v>
      </c>
      <c r="I105" s="23">
        <f t="shared" si="4"/>
        <v>4114.7638098923026</v>
      </c>
      <c r="J105" s="23">
        <f t="shared" si="5"/>
        <v>16.2</v>
      </c>
      <c r="K105" s="23">
        <f t="shared" si="6"/>
        <v>15.4</v>
      </c>
      <c r="L105" s="23">
        <f t="shared" si="7"/>
        <v>42</v>
      </c>
      <c r="M105" s="23"/>
      <c r="N105" t="s">
        <v>4</v>
      </c>
      <c r="O105">
        <v>1</v>
      </c>
      <c r="P105" t="s">
        <v>5</v>
      </c>
      <c r="Q105" s="1">
        <v>0.16200000000000001</v>
      </c>
      <c r="R105" s="1">
        <v>0.154</v>
      </c>
      <c r="S105" s="1">
        <v>0.42</v>
      </c>
      <c r="T105">
        <v>50</v>
      </c>
    </row>
    <row r="106" spans="1:20" x14ac:dyDescent="0.2">
      <c r="A106" t="s">
        <v>23</v>
      </c>
      <c r="B106" t="s">
        <v>21</v>
      </c>
      <c r="C106">
        <v>1</v>
      </c>
      <c r="D106" t="s">
        <v>5</v>
      </c>
      <c r="E106" s="1">
        <v>0.17399999999999999</v>
      </c>
      <c r="F106" s="1">
        <v>0.17</v>
      </c>
      <c r="G106" s="1">
        <v>1.2E-2</v>
      </c>
      <c r="H106">
        <v>75</v>
      </c>
      <c r="I106" s="23">
        <f t="shared" si="4"/>
        <v>139.39246603977909</v>
      </c>
      <c r="J106" s="23">
        <f t="shared" si="5"/>
        <v>17.399999999999999</v>
      </c>
      <c r="K106" s="23">
        <f t="shared" si="6"/>
        <v>17</v>
      </c>
      <c r="L106" s="23">
        <f t="shared" si="7"/>
        <v>1.2</v>
      </c>
      <c r="M106" s="23"/>
      <c r="N106" t="s">
        <v>4</v>
      </c>
      <c r="O106">
        <v>1</v>
      </c>
      <c r="P106" t="s">
        <v>5</v>
      </c>
      <c r="Q106" s="1">
        <v>0.17399999999999999</v>
      </c>
      <c r="R106" s="1">
        <v>0.17</v>
      </c>
      <c r="S106" s="1">
        <v>1.2E-2</v>
      </c>
      <c r="T106">
        <v>75</v>
      </c>
    </row>
    <row r="107" spans="1:20" x14ac:dyDescent="0.2">
      <c r="A107" t="s">
        <v>23</v>
      </c>
      <c r="B107" t="s">
        <v>21</v>
      </c>
      <c r="C107">
        <v>1</v>
      </c>
      <c r="D107" t="s">
        <v>5</v>
      </c>
      <c r="E107" s="1">
        <v>0.15</v>
      </c>
      <c r="F107" s="1">
        <v>0.11600000000000001</v>
      </c>
      <c r="G107" s="1">
        <v>9.1999999999999998E-2</v>
      </c>
      <c r="H107">
        <v>66</v>
      </c>
      <c r="I107" s="23">
        <f t="shared" si="4"/>
        <v>628.63268998331762</v>
      </c>
      <c r="J107" s="23">
        <f t="shared" si="5"/>
        <v>15</v>
      </c>
      <c r="K107" s="23">
        <f t="shared" si="6"/>
        <v>11.600000000000001</v>
      </c>
      <c r="L107" s="23">
        <f t="shared" si="7"/>
        <v>9.1999999999999993</v>
      </c>
      <c r="M107" s="23"/>
      <c r="N107" t="s">
        <v>4</v>
      </c>
      <c r="O107">
        <v>1</v>
      </c>
      <c r="P107" t="s">
        <v>5</v>
      </c>
      <c r="Q107" s="1">
        <v>0.15</v>
      </c>
      <c r="R107" s="1">
        <v>0.11600000000000001</v>
      </c>
      <c r="S107" s="1">
        <v>9.1999999999999998E-2</v>
      </c>
      <c r="T107">
        <v>66</v>
      </c>
    </row>
    <row r="108" spans="1:20" x14ac:dyDescent="0.2">
      <c r="A108" t="s">
        <v>23</v>
      </c>
      <c r="B108" t="s">
        <v>21</v>
      </c>
      <c r="C108">
        <v>1</v>
      </c>
      <c r="D108" t="s">
        <v>9</v>
      </c>
      <c r="E108" s="1">
        <v>0.30599999999999999</v>
      </c>
      <c r="F108" s="1">
        <v>0.27</v>
      </c>
      <c r="G108" s="1">
        <v>0.21</v>
      </c>
      <c r="H108">
        <v>75</v>
      </c>
      <c r="I108" s="23">
        <f t="shared" si="4"/>
        <v>6813.4076072892021</v>
      </c>
      <c r="J108" s="23">
        <f t="shared" si="5"/>
        <v>30.599999999999998</v>
      </c>
      <c r="K108" s="23">
        <f t="shared" si="6"/>
        <v>27</v>
      </c>
      <c r="L108" s="23">
        <f t="shared" si="7"/>
        <v>21</v>
      </c>
      <c r="M108" s="23"/>
      <c r="N108" t="s">
        <v>4</v>
      </c>
      <c r="O108">
        <v>1</v>
      </c>
      <c r="P108" t="s">
        <v>9</v>
      </c>
      <c r="Q108" s="1">
        <v>0.30599999999999999</v>
      </c>
      <c r="R108" s="1">
        <v>0.27</v>
      </c>
      <c r="S108" s="1">
        <v>0.21</v>
      </c>
      <c r="T108">
        <v>75</v>
      </c>
    </row>
    <row r="109" spans="1:20" x14ac:dyDescent="0.2">
      <c r="A109" t="s">
        <v>23</v>
      </c>
      <c r="B109" t="s">
        <v>21</v>
      </c>
      <c r="C109">
        <v>1</v>
      </c>
      <c r="D109" t="s">
        <v>9</v>
      </c>
      <c r="E109" s="1">
        <v>0.03</v>
      </c>
      <c r="F109" s="1">
        <v>1.2E-2</v>
      </c>
      <c r="G109" s="1">
        <v>0.01</v>
      </c>
      <c r="H109">
        <v>0</v>
      </c>
      <c r="I109" s="23">
        <f t="shared" si="4"/>
        <v>1.4137166941154067</v>
      </c>
      <c r="J109" s="23">
        <f t="shared" si="5"/>
        <v>3</v>
      </c>
      <c r="K109" s="23">
        <f t="shared" si="6"/>
        <v>1.2</v>
      </c>
      <c r="L109" s="23">
        <f t="shared" si="7"/>
        <v>1</v>
      </c>
      <c r="M109" s="23"/>
      <c r="N109" t="s">
        <v>4</v>
      </c>
      <c r="O109">
        <v>1</v>
      </c>
      <c r="P109" t="s">
        <v>9</v>
      </c>
      <c r="Q109" s="1">
        <v>0.03</v>
      </c>
      <c r="R109" s="1">
        <v>1.2E-2</v>
      </c>
      <c r="S109" s="1">
        <v>0.01</v>
      </c>
      <c r="T109">
        <v>0</v>
      </c>
    </row>
    <row r="110" spans="1:20" x14ac:dyDescent="0.2">
      <c r="A110" t="s">
        <v>23</v>
      </c>
      <c r="B110" t="s">
        <v>21</v>
      </c>
      <c r="C110">
        <v>1</v>
      </c>
      <c r="D110" t="s">
        <v>9</v>
      </c>
      <c r="E110" s="1">
        <v>9.6000000000000002E-2</v>
      </c>
      <c r="F110" s="1">
        <v>8.4000000000000005E-2</v>
      </c>
      <c r="G110" s="1">
        <v>4.8000000000000001E-2</v>
      </c>
      <c r="H110">
        <v>0</v>
      </c>
      <c r="I110" s="23">
        <f t="shared" si="4"/>
        <v>152.00281895128853</v>
      </c>
      <c r="J110" s="23">
        <f t="shared" si="5"/>
        <v>9.6</v>
      </c>
      <c r="K110" s="23">
        <f t="shared" si="6"/>
        <v>8.4</v>
      </c>
      <c r="L110" s="23">
        <f t="shared" si="7"/>
        <v>4.8</v>
      </c>
      <c r="M110" s="23"/>
      <c r="N110" t="s">
        <v>4</v>
      </c>
      <c r="O110">
        <v>1</v>
      </c>
      <c r="P110" t="s">
        <v>9</v>
      </c>
      <c r="Q110" s="1">
        <v>9.6000000000000002E-2</v>
      </c>
      <c r="R110" s="1">
        <v>8.4000000000000005E-2</v>
      </c>
      <c r="S110" s="1">
        <v>4.8000000000000001E-2</v>
      </c>
      <c r="T110">
        <v>0</v>
      </c>
    </row>
    <row r="111" spans="1:20" x14ac:dyDescent="0.2">
      <c r="A111" t="s">
        <v>23</v>
      </c>
      <c r="B111" t="s">
        <v>21</v>
      </c>
      <c r="C111">
        <v>1</v>
      </c>
      <c r="D111" t="s">
        <v>9</v>
      </c>
      <c r="E111" s="1">
        <v>0.29399999999999998</v>
      </c>
      <c r="F111" s="1">
        <v>0.27800000000000002</v>
      </c>
      <c r="G111" s="1">
        <v>0.14399999999999999</v>
      </c>
      <c r="H111">
        <v>66</v>
      </c>
      <c r="I111" s="23">
        <f t="shared" si="4"/>
        <v>4621.8357137376179</v>
      </c>
      <c r="J111" s="23">
        <f t="shared" si="5"/>
        <v>29.4</v>
      </c>
      <c r="K111" s="23">
        <f t="shared" si="6"/>
        <v>27.800000000000004</v>
      </c>
      <c r="L111" s="23">
        <f t="shared" si="7"/>
        <v>14.399999999999999</v>
      </c>
      <c r="M111" s="23"/>
      <c r="N111" t="s">
        <v>4</v>
      </c>
      <c r="O111">
        <v>1</v>
      </c>
      <c r="P111" t="s">
        <v>9</v>
      </c>
      <c r="Q111" s="1">
        <v>0.29399999999999998</v>
      </c>
      <c r="R111" s="1">
        <v>0.27800000000000002</v>
      </c>
      <c r="S111" s="1">
        <v>0.14399999999999999</v>
      </c>
      <c r="T111">
        <v>66</v>
      </c>
    </row>
    <row r="112" spans="1:20" x14ac:dyDescent="0.2">
      <c r="A112" t="s">
        <v>23</v>
      </c>
      <c r="B112" t="s">
        <v>21</v>
      </c>
      <c r="C112">
        <v>1</v>
      </c>
      <c r="D112" t="s">
        <v>9</v>
      </c>
      <c r="E112" s="1">
        <v>0.25800000000000001</v>
      </c>
      <c r="F112" s="1">
        <v>0.23</v>
      </c>
      <c r="G112" s="1">
        <v>0.114</v>
      </c>
      <c r="H112">
        <v>0</v>
      </c>
      <c r="I112" s="23">
        <f t="shared" si="4"/>
        <v>2656.5150399122608</v>
      </c>
      <c r="J112" s="23">
        <f t="shared" si="5"/>
        <v>25.8</v>
      </c>
      <c r="K112" s="23">
        <f t="shared" si="6"/>
        <v>23</v>
      </c>
      <c r="L112" s="23">
        <f t="shared" si="7"/>
        <v>11.4</v>
      </c>
      <c r="M112" s="23"/>
      <c r="N112" t="s">
        <v>4</v>
      </c>
      <c r="O112">
        <v>1</v>
      </c>
      <c r="P112" t="s">
        <v>9</v>
      </c>
      <c r="Q112" s="1">
        <v>0.25800000000000001</v>
      </c>
      <c r="R112" s="1">
        <v>0.23</v>
      </c>
      <c r="S112" s="1">
        <v>0.114</v>
      </c>
      <c r="T112">
        <v>0</v>
      </c>
    </row>
    <row r="113" spans="1:23" x14ac:dyDescent="0.2">
      <c r="A113" t="s">
        <v>23</v>
      </c>
      <c r="B113" t="s">
        <v>21</v>
      </c>
      <c r="C113">
        <v>2</v>
      </c>
      <c r="D113" t="s">
        <v>6</v>
      </c>
      <c r="E113" s="1">
        <v>0.32</v>
      </c>
      <c r="F113" s="1">
        <v>0.15</v>
      </c>
      <c r="H113">
        <v>70</v>
      </c>
      <c r="I113" s="23">
        <f t="shared" si="4"/>
        <v>376.99111843077515</v>
      </c>
      <c r="J113" s="23">
        <f t="shared" si="5"/>
        <v>32</v>
      </c>
      <c r="K113" s="23">
        <f t="shared" si="6"/>
        <v>15</v>
      </c>
      <c r="L113" s="23">
        <f t="shared" si="7"/>
        <v>0</v>
      </c>
      <c r="M113" s="23"/>
      <c r="N113" t="s">
        <v>4</v>
      </c>
      <c r="O113">
        <v>2</v>
      </c>
      <c r="P113" t="s">
        <v>6</v>
      </c>
      <c r="Q113" s="1">
        <v>0.32</v>
      </c>
      <c r="R113" s="1">
        <v>0.15</v>
      </c>
      <c r="S113" s="1"/>
      <c r="T113">
        <v>70</v>
      </c>
    </row>
    <row r="114" spans="1:23" x14ac:dyDescent="0.2">
      <c r="A114" t="s">
        <v>23</v>
      </c>
      <c r="B114" t="s">
        <v>21</v>
      </c>
      <c r="C114">
        <v>2</v>
      </c>
      <c r="D114" t="s">
        <v>6</v>
      </c>
      <c r="E114" s="1">
        <v>0.17</v>
      </c>
      <c r="F114" s="1">
        <v>0.08</v>
      </c>
      <c r="H114">
        <v>0</v>
      </c>
      <c r="I114" s="23">
        <f t="shared" si="4"/>
        <v>106.81415022205297</v>
      </c>
      <c r="J114" s="23">
        <f t="shared" si="5"/>
        <v>17</v>
      </c>
      <c r="K114" s="23">
        <f t="shared" si="6"/>
        <v>8</v>
      </c>
      <c r="L114" s="23">
        <f t="shared" si="7"/>
        <v>0</v>
      </c>
      <c r="M114" s="23"/>
      <c r="N114" t="s">
        <v>4</v>
      </c>
      <c r="O114">
        <v>2</v>
      </c>
      <c r="P114" t="s">
        <v>6</v>
      </c>
      <c r="Q114" s="1">
        <v>0.17</v>
      </c>
      <c r="R114" s="1">
        <v>0.08</v>
      </c>
      <c r="S114" s="1"/>
      <c r="T114">
        <v>0</v>
      </c>
    </row>
    <row r="115" spans="1:23" x14ac:dyDescent="0.2">
      <c r="A115" t="s">
        <v>23</v>
      </c>
      <c r="B115" t="s">
        <v>21</v>
      </c>
      <c r="C115">
        <v>2</v>
      </c>
      <c r="D115" t="s">
        <v>6</v>
      </c>
      <c r="E115" s="1">
        <v>0.38</v>
      </c>
      <c r="F115" s="1">
        <v>0.33</v>
      </c>
      <c r="H115">
        <v>2</v>
      </c>
      <c r="I115" s="23">
        <f t="shared" si="4"/>
        <v>984.88929690040015</v>
      </c>
      <c r="J115" s="23">
        <f t="shared" si="5"/>
        <v>38</v>
      </c>
      <c r="K115" s="23">
        <f t="shared" si="6"/>
        <v>33</v>
      </c>
      <c r="L115" s="23">
        <f t="shared" si="7"/>
        <v>0</v>
      </c>
      <c r="M115" s="23"/>
      <c r="N115" t="s">
        <v>4</v>
      </c>
      <c r="O115">
        <v>2</v>
      </c>
      <c r="P115" t="s">
        <v>6</v>
      </c>
      <c r="Q115" s="1">
        <v>0.38</v>
      </c>
      <c r="R115">
        <v>0.33</v>
      </c>
      <c r="T115">
        <v>2</v>
      </c>
    </row>
    <row r="116" spans="1:23" x14ac:dyDescent="0.2">
      <c r="A116" t="s">
        <v>23</v>
      </c>
      <c r="B116" t="s">
        <v>21</v>
      </c>
      <c r="C116">
        <v>2</v>
      </c>
      <c r="D116" t="s">
        <v>6</v>
      </c>
      <c r="E116" s="1">
        <v>0.4</v>
      </c>
      <c r="F116" s="1">
        <v>0.36</v>
      </c>
      <c r="H116">
        <v>20</v>
      </c>
      <c r="I116" s="23">
        <f t="shared" si="4"/>
        <v>1130.9733552923256</v>
      </c>
      <c r="J116" s="23">
        <f t="shared" si="5"/>
        <v>40</v>
      </c>
      <c r="K116" s="23">
        <f t="shared" si="6"/>
        <v>36</v>
      </c>
      <c r="L116" s="23">
        <f t="shared" si="7"/>
        <v>0</v>
      </c>
      <c r="M116" s="23"/>
      <c r="N116" t="s">
        <v>4</v>
      </c>
      <c r="O116">
        <v>2</v>
      </c>
      <c r="P116" t="s">
        <v>6</v>
      </c>
      <c r="Q116" s="1">
        <v>0.4</v>
      </c>
      <c r="R116" s="1">
        <v>0.36</v>
      </c>
      <c r="S116" s="1"/>
      <c r="T116">
        <v>20</v>
      </c>
    </row>
    <row r="117" spans="1:23" x14ac:dyDescent="0.2">
      <c r="A117" t="s">
        <v>23</v>
      </c>
      <c r="B117" t="s">
        <v>21</v>
      </c>
      <c r="C117">
        <v>2</v>
      </c>
      <c r="D117" t="s">
        <v>5</v>
      </c>
      <c r="E117" s="1">
        <v>0.82</v>
      </c>
      <c r="F117" s="1">
        <v>0.78</v>
      </c>
      <c r="G117" s="1">
        <v>0.6</v>
      </c>
      <c r="H117">
        <v>10</v>
      </c>
      <c r="I117" s="23">
        <f t="shared" si="4"/>
        <v>150702.19959270238</v>
      </c>
      <c r="J117" s="23">
        <f t="shared" si="5"/>
        <v>82</v>
      </c>
      <c r="K117" s="23">
        <f t="shared" si="6"/>
        <v>78</v>
      </c>
      <c r="L117" s="23">
        <f t="shared" si="7"/>
        <v>60</v>
      </c>
      <c r="M117" s="23"/>
      <c r="N117" t="s">
        <v>4</v>
      </c>
      <c r="O117">
        <v>2</v>
      </c>
      <c r="P117" t="s">
        <v>5</v>
      </c>
      <c r="Q117" s="1">
        <v>0.82</v>
      </c>
      <c r="R117" s="1">
        <v>0.78</v>
      </c>
      <c r="S117" s="1">
        <v>0.6</v>
      </c>
      <c r="T117">
        <v>10</v>
      </c>
    </row>
    <row r="118" spans="1:23" x14ac:dyDescent="0.2">
      <c r="A118" t="s">
        <v>23</v>
      </c>
      <c r="B118" t="s">
        <v>21</v>
      </c>
      <c r="C118">
        <v>2</v>
      </c>
      <c r="D118" t="s">
        <v>5</v>
      </c>
      <c r="E118" s="9">
        <v>0.1</v>
      </c>
      <c r="F118" s="9">
        <v>0.35</v>
      </c>
      <c r="G118" s="9">
        <v>0.2</v>
      </c>
      <c r="H118">
        <v>3</v>
      </c>
      <c r="I118" s="23">
        <f t="shared" si="4"/>
        <v>2748.8935718910689</v>
      </c>
      <c r="J118" s="23">
        <f t="shared" si="5"/>
        <v>10</v>
      </c>
      <c r="K118" s="23">
        <f t="shared" si="6"/>
        <v>35</v>
      </c>
      <c r="L118" s="23">
        <f t="shared" si="7"/>
        <v>20</v>
      </c>
      <c r="M118" s="23"/>
      <c r="N118" t="s">
        <v>4</v>
      </c>
      <c r="O118">
        <v>2</v>
      </c>
      <c r="P118" t="s">
        <v>5</v>
      </c>
      <c r="Q118" s="1">
        <v>0.81</v>
      </c>
      <c r="R118" s="1">
        <v>0.25</v>
      </c>
      <c r="S118" s="1"/>
      <c r="T118">
        <v>3</v>
      </c>
      <c r="U118" s="8">
        <v>0.1</v>
      </c>
      <c r="V118" s="8">
        <v>0.35</v>
      </c>
      <c r="W118" s="8">
        <v>0.2</v>
      </c>
    </row>
    <row r="119" spans="1:23" x14ac:dyDescent="0.2">
      <c r="A119" t="s">
        <v>23</v>
      </c>
      <c r="B119" t="s">
        <v>21</v>
      </c>
      <c r="C119">
        <v>2</v>
      </c>
      <c r="D119" t="s">
        <v>5</v>
      </c>
      <c r="E119" s="1">
        <v>0.55000000000000004</v>
      </c>
      <c r="F119" s="1">
        <v>0.96</v>
      </c>
      <c r="G119" s="1">
        <v>0.52</v>
      </c>
      <c r="H119">
        <v>10</v>
      </c>
      <c r="I119" s="23">
        <f t="shared" si="4"/>
        <v>107819.45987120172</v>
      </c>
      <c r="J119" s="23">
        <f t="shared" si="5"/>
        <v>55.000000000000007</v>
      </c>
      <c r="K119" s="23">
        <f t="shared" si="6"/>
        <v>96</v>
      </c>
      <c r="L119" s="23">
        <f t="shared" si="7"/>
        <v>52</v>
      </c>
      <c r="M119" s="23"/>
      <c r="N119" t="s">
        <v>4</v>
      </c>
      <c r="O119">
        <v>2</v>
      </c>
      <c r="P119" t="s">
        <v>5</v>
      </c>
      <c r="Q119" s="1">
        <v>0.55000000000000004</v>
      </c>
      <c r="R119" s="1">
        <v>0.96</v>
      </c>
      <c r="S119" s="1">
        <v>0.52</v>
      </c>
      <c r="T119">
        <v>10</v>
      </c>
    </row>
    <row r="120" spans="1:23" x14ac:dyDescent="0.2">
      <c r="A120" t="s">
        <v>23</v>
      </c>
      <c r="B120" t="s">
        <v>21</v>
      </c>
      <c r="C120">
        <v>2</v>
      </c>
      <c r="D120" t="s">
        <v>9</v>
      </c>
      <c r="E120" s="9">
        <v>0.3</v>
      </c>
      <c r="F120" s="9">
        <v>0.2</v>
      </c>
      <c r="G120" s="9">
        <v>0.19</v>
      </c>
      <c r="H120">
        <v>0</v>
      </c>
      <c r="I120" s="23">
        <f t="shared" si="4"/>
        <v>4476.7695313654549</v>
      </c>
      <c r="J120" s="23">
        <f t="shared" si="5"/>
        <v>30</v>
      </c>
      <c r="K120" s="23">
        <f t="shared" si="6"/>
        <v>20</v>
      </c>
      <c r="L120" s="23">
        <f t="shared" si="7"/>
        <v>19</v>
      </c>
      <c r="M120" s="23"/>
      <c r="N120" t="s">
        <v>4</v>
      </c>
      <c r="O120">
        <v>2</v>
      </c>
      <c r="P120" t="s">
        <v>9</v>
      </c>
      <c r="Q120" s="1">
        <v>0.28000000000000003</v>
      </c>
      <c r="R120" s="1">
        <v>0.23</v>
      </c>
      <c r="S120" s="1"/>
      <c r="T120">
        <v>0</v>
      </c>
      <c r="U120" s="8">
        <v>0.3</v>
      </c>
      <c r="V120" s="8">
        <v>0.2</v>
      </c>
      <c r="W120" s="8">
        <v>0.19</v>
      </c>
    </row>
    <row r="121" spans="1:23" x14ac:dyDescent="0.2">
      <c r="A121" t="s">
        <v>23</v>
      </c>
      <c r="B121" t="s">
        <v>21</v>
      </c>
      <c r="C121">
        <v>2</v>
      </c>
      <c r="D121" t="s">
        <v>9</v>
      </c>
      <c r="E121" s="9">
        <v>0.2</v>
      </c>
      <c r="F121" s="9">
        <v>0.25</v>
      </c>
      <c r="G121" s="9">
        <v>0.12</v>
      </c>
      <c r="H121">
        <v>0</v>
      </c>
      <c r="I121" s="23">
        <f t="shared" si="4"/>
        <v>2356.1944901923448</v>
      </c>
      <c r="J121" s="23">
        <f t="shared" si="5"/>
        <v>20</v>
      </c>
      <c r="K121" s="23">
        <f t="shared" si="6"/>
        <v>25</v>
      </c>
      <c r="L121" s="23">
        <f t="shared" si="7"/>
        <v>12</v>
      </c>
      <c r="M121" s="23"/>
      <c r="N121" t="s">
        <v>4</v>
      </c>
      <c r="O121">
        <v>2</v>
      </c>
      <c r="P121" t="s">
        <v>9</v>
      </c>
      <c r="Q121" s="1">
        <v>0.18</v>
      </c>
      <c r="R121" s="1">
        <v>0.13</v>
      </c>
      <c r="S121" s="1"/>
      <c r="T121">
        <v>0</v>
      </c>
      <c r="U121" s="8">
        <v>0.2</v>
      </c>
      <c r="V121" s="8">
        <v>0.25</v>
      </c>
      <c r="W121" s="8">
        <v>0.12</v>
      </c>
    </row>
    <row r="122" spans="1:23" x14ac:dyDescent="0.2">
      <c r="A122" t="s">
        <v>23</v>
      </c>
      <c r="B122" t="s">
        <v>21</v>
      </c>
      <c r="C122">
        <v>2</v>
      </c>
      <c r="D122" t="s">
        <v>9</v>
      </c>
      <c r="E122" s="9">
        <v>0.39</v>
      </c>
      <c r="F122" s="9">
        <v>0.32</v>
      </c>
      <c r="G122" s="9">
        <v>0.2</v>
      </c>
      <c r="H122">
        <v>0</v>
      </c>
      <c r="I122" s="23">
        <f t="shared" si="4"/>
        <v>9801.769079200154</v>
      </c>
      <c r="J122" s="23">
        <f t="shared" si="5"/>
        <v>39</v>
      </c>
      <c r="K122" s="23">
        <f t="shared" si="6"/>
        <v>32</v>
      </c>
      <c r="L122" s="23">
        <f t="shared" si="7"/>
        <v>20</v>
      </c>
      <c r="M122" s="23"/>
      <c r="N122" t="s">
        <v>4</v>
      </c>
      <c r="O122">
        <v>2</v>
      </c>
      <c r="P122" t="s">
        <v>9</v>
      </c>
      <c r="Q122" s="1">
        <v>0.13</v>
      </c>
      <c r="R122" s="1">
        <v>7.0000000000000007E-2</v>
      </c>
      <c r="S122" s="1"/>
      <c r="T122">
        <v>0</v>
      </c>
      <c r="U122" s="8">
        <v>0.39</v>
      </c>
      <c r="V122" s="8">
        <v>0.32</v>
      </c>
      <c r="W122" s="8">
        <v>0.2</v>
      </c>
    </row>
    <row r="123" spans="1:23" x14ac:dyDescent="0.2">
      <c r="A123" t="s">
        <v>23</v>
      </c>
      <c r="B123" t="s">
        <v>21</v>
      </c>
      <c r="C123">
        <v>3</v>
      </c>
      <c r="D123" t="s">
        <v>5</v>
      </c>
      <c r="E123" s="1">
        <v>0.29599999999999999</v>
      </c>
      <c r="F123" s="1">
        <v>0.21</v>
      </c>
      <c r="H123">
        <v>40</v>
      </c>
      <c r="I123" s="23">
        <f t="shared" si="4"/>
        <v>488.2034983678538</v>
      </c>
      <c r="J123" s="23">
        <f t="shared" si="5"/>
        <v>29.599999999999998</v>
      </c>
      <c r="K123" s="23">
        <f t="shared" si="6"/>
        <v>21</v>
      </c>
      <c r="L123" s="23">
        <f t="shared" si="7"/>
        <v>0</v>
      </c>
      <c r="M123" s="23"/>
      <c r="N123" t="s">
        <v>4</v>
      </c>
      <c r="O123">
        <v>3</v>
      </c>
      <c r="P123" t="s">
        <v>5</v>
      </c>
      <c r="Q123" s="1">
        <v>0.29599999999999999</v>
      </c>
      <c r="R123" s="1">
        <v>0.21</v>
      </c>
      <c r="S123" s="1"/>
      <c r="T123">
        <v>40</v>
      </c>
    </row>
    <row r="124" spans="1:23" x14ac:dyDescent="0.2">
      <c r="A124" t="s">
        <v>23</v>
      </c>
      <c r="B124" t="s">
        <v>21</v>
      </c>
      <c r="C124">
        <v>3</v>
      </c>
      <c r="D124" t="s">
        <v>5</v>
      </c>
      <c r="E124" s="1">
        <v>0.3</v>
      </c>
      <c r="F124" s="1">
        <v>0.153</v>
      </c>
      <c r="H124">
        <v>0</v>
      </c>
      <c r="I124" s="23">
        <f t="shared" si="4"/>
        <v>360.4977569994287</v>
      </c>
      <c r="J124" s="23">
        <f t="shared" si="5"/>
        <v>30</v>
      </c>
      <c r="K124" s="23">
        <f t="shared" si="6"/>
        <v>15.299999999999999</v>
      </c>
      <c r="L124" s="23">
        <f t="shared" si="7"/>
        <v>0</v>
      </c>
      <c r="M124" s="23"/>
      <c r="N124" t="s">
        <v>4</v>
      </c>
      <c r="O124">
        <v>3</v>
      </c>
      <c r="P124" t="s">
        <v>5</v>
      </c>
      <c r="Q124" s="1">
        <v>0.3</v>
      </c>
      <c r="R124" s="1">
        <v>0.153</v>
      </c>
      <c r="S124" s="1"/>
      <c r="T124">
        <v>0</v>
      </c>
    </row>
    <row r="125" spans="1:23" x14ac:dyDescent="0.2">
      <c r="A125" t="s">
        <v>23</v>
      </c>
      <c r="B125" t="s">
        <v>21</v>
      </c>
      <c r="C125">
        <v>3</v>
      </c>
      <c r="D125" t="s">
        <v>5</v>
      </c>
      <c r="E125" s="1">
        <v>0.23200000000000001</v>
      </c>
      <c r="F125" s="1">
        <v>0.12</v>
      </c>
      <c r="H125">
        <v>20</v>
      </c>
      <c r="I125" s="23">
        <f t="shared" si="4"/>
        <v>218.65484868984962</v>
      </c>
      <c r="J125" s="23">
        <f t="shared" si="5"/>
        <v>23.200000000000003</v>
      </c>
      <c r="K125" s="23">
        <f t="shared" si="6"/>
        <v>12</v>
      </c>
      <c r="L125" s="23">
        <f t="shared" si="7"/>
        <v>0</v>
      </c>
      <c r="M125" s="23"/>
      <c r="N125" t="s">
        <v>4</v>
      </c>
      <c r="O125">
        <v>3</v>
      </c>
      <c r="P125" t="s">
        <v>5</v>
      </c>
      <c r="Q125" s="1">
        <v>0.23200000000000001</v>
      </c>
      <c r="R125" s="1">
        <v>0.12</v>
      </c>
      <c r="S125" s="1"/>
      <c r="T125">
        <v>20</v>
      </c>
    </row>
    <row r="126" spans="1:23" x14ac:dyDescent="0.2">
      <c r="A126" t="s">
        <v>23</v>
      </c>
      <c r="B126" t="s">
        <v>21</v>
      </c>
      <c r="C126">
        <v>3</v>
      </c>
      <c r="D126" t="s">
        <v>5</v>
      </c>
      <c r="E126" s="1">
        <v>0.04</v>
      </c>
      <c r="F126" s="1">
        <v>0.02</v>
      </c>
      <c r="H126">
        <v>0</v>
      </c>
      <c r="I126" s="23">
        <f t="shared" si="4"/>
        <v>6.2831853071795862</v>
      </c>
      <c r="J126" s="23">
        <f t="shared" si="5"/>
        <v>4</v>
      </c>
      <c r="K126" s="23">
        <f t="shared" si="6"/>
        <v>2</v>
      </c>
      <c r="L126" s="23">
        <f t="shared" si="7"/>
        <v>0</v>
      </c>
      <c r="M126" s="23"/>
      <c r="N126" t="s">
        <v>4</v>
      </c>
      <c r="O126">
        <v>3</v>
      </c>
      <c r="P126" t="s">
        <v>5</v>
      </c>
      <c r="Q126" s="1">
        <v>0.04</v>
      </c>
      <c r="R126" s="1">
        <v>0.02</v>
      </c>
      <c r="S126" s="1"/>
      <c r="T126">
        <v>0</v>
      </c>
    </row>
    <row r="127" spans="1:23" x14ac:dyDescent="0.2">
      <c r="A127" t="s">
        <v>23</v>
      </c>
      <c r="B127" t="s">
        <v>21</v>
      </c>
      <c r="C127">
        <v>3</v>
      </c>
      <c r="D127" t="s">
        <v>5</v>
      </c>
      <c r="E127" s="1">
        <v>0.16600000000000001</v>
      </c>
      <c r="F127" s="1">
        <v>0.14799999999999999</v>
      </c>
      <c r="H127">
        <v>0</v>
      </c>
      <c r="I127" s="23">
        <f t="shared" si="4"/>
        <v>192.95662078348511</v>
      </c>
      <c r="J127" s="23">
        <f t="shared" si="5"/>
        <v>16.600000000000001</v>
      </c>
      <c r="K127" s="23">
        <f t="shared" si="6"/>
        <v>14.799999999999999</v>
      </c>
      <c r="L127" s="23">
        <f t="shared" si="7"/>
        <v>0</v>
      </c>
      <c r="M127" s="23"/>
      <c r="N127" t="s">
        <v>4</v>
      </c>
      <c r="O127">
        <v>3</v>
      </c>
      <c r="P127" t="s">
        <v>5</v>
      </c>
      <c r="Q127" s="1">
        <v>0.16600000000000001</v>
      </c>
      <c r="R127" s="1">
        <v>0.14799999999999999</v>
      </c>
      <c r="S127" s="1"/>
      <c r="T127">
        <v>0</v>
      </c>
    </row>
    <row r="128" spans="1:23" x14ac:dyDescent="0.2">
      <c r="A128" t="s">
        <v>23</v>
      </c>
      <c r="B128" t="s">
        <v>21</v>
      </c>
      <c r="C128">
        <v>3</v>
      </c>
      <c r="D128" t="s">
        <v>5</v>
      </c>
      <c r="E128" s="1">
        <v>0.02</v>
      </c>
      <c r="F128" s="1">
        <v>1.6E-2</v>
      </c>
      <c r="H128">
        <v>0</v>
      </c>
      <c r="I128" s="23">
        <f t="shared" si="4"/>
        <v>2.5132741228718345</v>
      </c>
      <c r="J128" s="23">
        <f t="shared" si="5"/>
        <v>2</v>
      </c>
      <c r="K128" s="23">
        <f t="shared" si="6"/>
        <v>1.6</v>
      </c>
      <c r="L128" s="23">
        <f t="shared" si="7"/>
        <v>0</v>
      </c>
      <c r="M128" s="23"/>
      <c r="N128" t="s">
        <v>4</v>
      </c>
      <c r="O128">
        <v>3</v>
      </c>
      <c r="P128" t="s">
        <v>5</v>
      </c>
      <c r="Q128" s="1">
        <v>0.02</v>
      </c>
      <c r="R128" s="1">
        <v>1.6E-2</v>
      </c>
      <c r="S128" s="1"/>
      <c r="T128">
        <v>0</v>
      </c>
    </row>
    <row r="129" spans="1:20" x14ac:dyDescent="0.2">
      <c r="A129" t="s">
        <v>23</v>
      </c>
      <c r="B129" t="s">
        <v>21</v>
      </c>
      <c r="C129">
        <v>3</v>
      </c>
      <c r="D129" t="s">
        <v>5</v>
      </c>
      <c r="E129" s="1">
        <v>0.28999999999999998</v>
      </c>
      <c r="F129" s="1">
        <v>0.28000000000000003</v>
      </c>
      <c r="H129">
        <v>0</v>
      </c>
      <c r="I129" s="23">
        <f t="shared" si="4"/>
        <v>637.743308678728</v>
      </c>
      <c r="J129" s="23">
        <f t="shared" si="5"/>
        <v>28.999999999999996</v>
      </c>
      <c r="K129" s="23">
        <f t="shared" si="6"/>
        <v>28.000000000000004</v>
      </c>
      <c r="L129" s="23">
        <f t="shared" si="7"/>
        <v>0</v>
      </c>
      <c r="M129" s="23"/>
      <c r="N129" t="s">
        <v>4</v>
      </c>
      <c r="O129">
        <v>3</v>
      </c>
      <c r="P129" t="s">
        <v>5</v>
      </c>
      <c r="Q129" s="1">
        <v>0.28999999999999998</v>
      </c>
      <c r="R129" s="1">
        <v>0.28000000000000003</v>
      </c>
      <c r="S129" s="1"/>
      <c r="T129">
        <v>0</v>
      </c>
    </row>
    <row r="130" spans="1:20" x14ac:dyDescent="0.2">
      <c r="A130" t="s">
        <v>23</v>
      </c>
      <c r="B130" t="s">
        <v>21</v>
      </c>
      <c r="C130">
        <v>3</v>
      </c>
      <c r="D130" t="s">
        <v>5</v>
      </c>
      <c r="E130" s="1">
        <v>4.3999999999999997E-2</v>
      </c>
      <c r="F130" s="1">
        <v>0.04</v>
      </c>
      <c r="H130">
        <v>0</v>
      </c>
      <c r="I130" s="23">
        <f t="shared" si="4"/>
        <v>13.823007675795088</v>
      </c>
      <c r="J130" s="23">
        <f t="shared" si="5"/>
        <v>4.3999999999999995</v>
      </c>
      <c r="K130" s="23">
        <f t="shared" si="6"/>
        <v>4</v>
      </c>
      <c r="L130" s="23">
        <f t="shared" si="7"/>
        <v>0</v>
      </c>
      <c r="M130" s="23"/>
      <c r="N130" t="s">
        <v>4</v>
      </c>
      <c r="O130">
        <v>3</v>
      </c>
      <c r="P130" t="s">
        <v>5</v>
      </c>
      <c r="Q130" s="1">
        <v>4.3999999999999997E-2</v>
      </c>
      <c r="R130" s="1">
        <v>0.04</v>
      </c>
      <c r="S130" s="1"/>
      <c r="T130">
        <v>0</v>
      </c>
    </row>
    <row r="131" spans="1:20" x14ac:dyDescent="0.2">
      <c r="A131" t="s">
        <v>23</v>
      </c>
      <c r="B131" t="s">
        <v>21</v>
      </c>
      <c r="C131">
        <v>3</v>
      </c>
      <c r="D131" t="s">
        <v>9</v>
      </c>
      <c r="E131" s="1">
        <v>0.17</v>
      </c>
      <c r="F131" s="1">
        <v>0.15</v>
      </c>
      <c r="G131" s="1">
        <v>0.09</v>
      </c>
      <c r="H131">
        <v>0</v>
      </c>
      <c r="I131" s="23">
        <f t="shared" ref="I131:I194" si="8">IF(L131&gt;0,(1/2)*PI()*((J131/2)*(K131/2))*L131,((J131/2)*(K131/2))*PI())</f>
        <v>901.24439249857187</v>
      </c>
      <c r="J131" s="23">
        <f t="shared" ref="J131:J194" si="9">E131*100</f>
        <v>17</v>
      </c>
      <c r="K131" s="23">
        <f t="shared" ref="K131:K194" si="10">F131*100</f>
        <v>15</v>
      </c>
      <c r="L131" s="23">
        <f t="shared" ref="L131:L194" si="11">G131*100</f>
        <v>9</v>
      </c>
      <c r="M131" s="23"/>
      <c r="N131" t="s">
        <v>4</v>
      </c>
      <c r="O131">
        <v>3</v>
      </c>
      <c r="P131" t="s">
        <v>9</v>
      </c>
      <c r="Q131" s="1">
        <v>0.17</v>
      </c>
      <c r="R131" s="1">
        <v>0.15</v>
      </c>
      <c r="S131" s="1">
        <v>0.09</v>
      </c>
      <c r="T131">
        <v>0</v>
      </c>
    </row>
    <row r="132" spans="1:20" x14ac:dyDescent="0.2">
      <c r="A132" t="s">
        <v>23</v>
      </c>
      <c r="B132" t="s">
        <v>21</v>
      </c>
      <c r="C132">
        <v>3</v>
      </c>
      <c r="D132" t="s">
        <v>9</v>
      </c>
      <c r="E132" s="1">
        <v>0.11799999999999999</v>
      </c>
      <c r="F132" s="1">
        <v>0.112</v>
      </c>
      <c r="G132" s="1">
        <v>0.05</v>
      </c>
      <c r="H132">
        <v>0</v>
      </c>
      <c r="I132" s="23">
        <f t="shared" si="8"/>
        <v>259.49555318651687</v>
      </c>
      <c r="J132" s="23">
        <f t="shared" si="9"/>
        <v>11.799999999999999</v>
      </c>
      <c r="K132" s="23">
        <f t="shared" si="10"/>
        <v>11.200000000000001</v>
      </c>
      <c r="L132" s="23">
        <f t="shared" si="11"/>
        <v>5</v>
      </c>
      <c r="M132" s="23"/>
      <c r="N132" t="s">
        <v>4</v>
      </c>
      <c r="O132">
        <v>3</v>
      </c>
      <c r="P132" t="s">
        <v>9</v>
      </c>
      <c r="Q132" s="1">
        <v>0.11799999999999999</v>
      </c>
      <c r="R132" s="1">
        <v>0.112</v>
      </c>
      <c r="S132" s="1">
        <v>0.05</v>
      </c>
      <c r="T132">
        <v>0</v>
      </c>
    </row>
    <row r="133" spans="1:20" x14ac:dyDescent="0.2">
      <c r="A133" t="s">
        <v>23</v>
      </c>
      <c r="B133" t="s">
        <v>21</v>
      </c>
      <c r="C133">
        <v>4</v>
      </c>
      <c r="D133" t="s">
        <v>6</v>
      </c>
      <c r="E133" s="1">
        <v>4.8000000000000001E-2</v>
      </c>
      <c r="F133" s="1">
        <v>5.6000000000000001E-2</v>
      </c>
      <c r="H133">
        <v>15</v>
      </c>
      <c r="I133" s="23">
        <f t="shared" si="8"/>
        <v>21.111502632123411</v>
      </c>
      <c r="J133" s="23">
        <f t="shared" si="9"/>
        <v>4.8</v>
      </c>
      <c r="K133" s="23">
        <f t="shared" si="10"/>
        <v>5.6000000000000005</v>
      </c>
      <c r="L133" s="23">
        <f t="shared" si="11"/>
        <v>0</v>
      </c>
      <c r="M133" s="23"/>
      <c r="N133" t="s">
        <v>4</v>
      </c>
      <c r="O133">
        <v>4</v>
      </c>
      <c r="P133" t="s">
        <v>6</v>
      </c>
      <c r="Q133" s="1">
        <v>4.8000000000000001E-2</v>
      </c>
      <c r="R133" s="1">
        <v>5.6000000000000001E-2</v>
      </c>
      <c r="S133" s="1"/>
      <c r="T133">
        <v>15</v>
      </c>
    </row>
    <row r="134" spans="1:20" x14ac:dyDescent="0.2">
      <c r="A134" t="s">
        <v>23</v>
      </c>
      <c r="B134" t="s">
        <v>21</v>
      </c>
      <c r="C134">
        <v>4</v>
      </c>
      <c r="D134" t="s">
        <v>6</v>
      </c>
      <c r="E134" s="1">
        <v>3.2000000000000001E-2</v>
      </c>
      <c r="F134" s="1">
        <v>2.8000000000000001E-2</v>
      </c>
      <c r="H134">
        <v>0</v>
      </c>
      <c r="I134" s="23">
        <f t="shared" si="8"/>
        <v>7.0371675440411376</v>
      </c>
      <c r="J134" s="23">
        <f t="shared" si="9"/>
        <v>3.2</v>
      </c>
      <c r="K134" s="23">
        <f t="shared" si="10"/>
        <v>2.8000000000000003</v>
      </c>
      <c r="L134" s="23">
        <f t="shared" si="11"/>
        <v>0</v>
      </c>
      <c r="M134" s="23"/>
      <c r="N134" t="s">
        <v>4</v>
      </c>
      <c r="O134">
        <v>4</v>
      </c>
      <c r="P134" t="s">
        <v>6</v>
      </c>
      <c r="Q134" s="1">
        <v>3.2000000000000001E-2</v>
      </c>
      <c r="R134" s="1">
        <v>2.8000000000000001E-2</v>
      </c>
      <c r="S134" s="1"/>
      <c r="T134">
        <v>0</v>
      </c>
    </row>
    <row r="135" spans="1:20" x14ac:dyDescent="0.2">
      <c r="A135" t="s">
        <v>23</v>
      </c>
      <c r="B135" t="s">
        <v>21</v>
      </c>
      <c r="C135">
        <v>4</v>
      </c>
      <c r="D135" t="s">
        <v>6</v>
      </c>
      <c r="E135" s="1">
        <v>4.5999999999999999E-2</v>
      </c>
      <c r="F135" s="1">
        <v>4.8000000000000001E-2</v>
      </c>
      <c r="H135">
        <v>0</v>
      </c>
      <c r="I135" s="23">
        <f t="shared" si="8"/>
        <v>17.341591447815656</v>
      </c>
      <c r="J135" s="23">
        <f t="shared" si="9"/>
        <v>4.5999999999999996</v>
      </c>
      <c r="K135" s="23">
        <f t="shared" si="10"/>
        <v>4.8</v>
      </c>
      <c r="L135" s="23">
        <f t="shared" si="11"/>
        <v>0</v>
      </c>
      <c r="M135" s="23"/>
      <c r="N135" t="s">
        <v>4</v>
      </c>
      <c r="O135">
        <v>4</v>
      </c>
      <c r="P135" t="s">
        <v>6</v>
      </c>
      <c r="Q135" s="1">
        <v>4.5999999999999999E-2</v>
      </c>
      <c r="R135" s="1">
        <v>4.8000000000000001E-2</v>
      </c>
      <c r="S135" s="1"/>
      <c r="T135">
        <v>0</v>
      </c>
    </row>
    <row r="136" spans="1:20" x14ac:dyDescent="0.2">
      <c r="A136" t="s">
        <v>23</v>
      </c>
      <c r="B136" t="s">
        <v>21</v>
      </c>
      <c r="C136">
        <v>4</v>
      </c>
      <c r="D136" t="s">
        <v>6</v>
      </c>
      <c r="E136" s="1">
        <v>5.1999999999999998E-2</v>
      </c>
      <c r="F136" s="1">
        <v>3.2000000000000001E-2</v>
      </c>
      <c r="H136">
        <v>0</v>
      </c>
      <c r="I136" s="23">
        <f t="shared" si="8"/>
        <v>13.06902543893354</v>
      </c>
      <c r="J136" s="23">
        <f t="shared" si="9"/>
        <v>5.2</v>
      </c>
      <c r="K136" s="23">
        <f t="shared" si="10"/>
        <v>3.2</v>
      </c>
      <c r="L136" s="23">
        <f t="shared" si="11"/>
        <v>0</v>
      </c>
      <c r="M136" s="23"/>
      <c r="N136" t="s">
        <v>4</v>
      </c>
      <c r="O136">
        <v>4</v>
      </c>
      <c r="P136" t="s">
        <v>6</v>
      </c>
      <c r="Q136" s="1">
        <v>5.1999999999999998E-2</v>
      </c>
      <c r="R136" s="1">
        <v>3.2000000000000001E-2</v>
      </c>
      <c r="S136" s="1"/>
      <c r="T136">
        <v>0</v>
      </c>
    </row>
    <row r="137" spans="1:20" x14ac:dyDescent="0.2">
      <c r="A137" t="s">
        <v>23</v>
      </c>
      <c r="B137" t="s">
        <v>21</v>
      </c>
      <c r="C137">
        <v>4</v>
      </c>
      <c r="D137" t="s">
        <v>6</v>
      </c>
      <c r="E137" s="1">
        <v>0.122</v>
      </c>
      <c r="F137" s="1">
        <v>0.104</v>
      </c>
      <c r="H137">
        <v>30</v>
      </c>
      <c r="I137" s="23">
        <f t="shared" si="8"/>
        <v>99.651318971868236</v>
      </c>
      <c r="J137" s="23">
        <f t="shared" si="9"/>
        <v>12.2</v>
      </c>
      <c r="K137" s="23">
        <f t="shared" si="10"/>
        <v>10.4</v>
      </c>
      <c r="L137" s="23">
        <f t="shared" si="11"/>
        <v>0</v>
      </c>
      <c r="M137" s="23"/>
      <c r="N137" t="s">
        <v>4</v>
      </c>
      <c r="O137">
        <v>4</v>
      </c>
      <c r="P137" t="s">
        <v>6</v>
      </c>
      <c r="Q137" s="1">
        <v>0.122</v>
      </c>
      <c r="R137" s="1">
        <v>0.104</v>
      </c>
      <c r="S137" s="1"/>
      <c r="T137">
        <v>30</v>
      </c>
    </row>
    <row r="138" spans="1:20" x14ac:dyDescent="0.2">
      <c r="A138" t="s">
        <v>23</v>
      </c>
      <c r="B138" t="s">
        <v>21</v>
      </c>
      <c r="C138">
        <v>4</v>
      </c>
      <c r="D138" t="s">
        <v>6</v>
      </c>
      <c r="E138" s="1">
        <v>0.6</v>
      </c>
      <c r="F138" s="1">
        <v>0.49</v>
      </c>
      <c r="H138">
        <v>30</v>
      </c>
      <c r="I138" s="23">
        <f t="shared" si="8"/>
        <v>2309.070600388498</v>
      </c>
      <c r="J138" s="23">
        <f t="shared" si="9"/>
        <v>60</v>
      </c>
      <c r="K138" s="23">
        <f t="shared" si="10"/>
        <v>49</v>
      </c>
      <c r="L138" s="23">
        <f t="shared" si="11"/>
        <v>0</v>
      </c>
      <c r="M138" s="23"/>
      <c r="N138" t="s">
        <v>4</v>
      </c>
      <c r="O138">
        <v>4</v>
      </c>
      <c r="P138" t="s">
        <v>6</v>
      </c>
      <c r="Q138" s="1">
        <v>0.6</v>
      </c>
      <c r="R138" s="1">
        <v>0.49</v>
      </c>
      <c r="S138" s="1"/>
      <c r="T138">
        <v>30</v>
      </c>
    </row>
    <row r="139" spans="1:20" x14ac:dyDescent="0.2">
      <c r="A139" t="s">
        <v>23</v>
      </c>
      <c r="B139" t="s">
        <v>21</v>
      </c>
      <c r="C139">
        <v>4</v>
      </c>
      <c r="D139" t="s">
        <v>6</v>
      </c>
      <c r="E139" s="1">
        <v>8.4000000000000005E-2</v>
      </c>
      <c r="F139" s="1">
        <v>0.06</v>
      </c>
      <c r="H139">
        <v>0</v>
      </c>
      <c r="I139" s="23">
        <f t="shared" si="8"/>
        <v>39.584067435231397</v>
      </c>
      <c r="J139" s="23">
        <f t="shared" si="9"/>
        <v>8.4</v>
      </c>
      <c r="K139" s="23">
        <f t="shared" si="10"/>
        <v>6</v>
      </c>
      <c r="L139" s="23">
        <f t="shared" si="11"/>
        <v>0</v>
      </c>
      <c r="M139" s="23"/>
      <c r="N139" t="s">
        <v>4</v>
      </c>
      <c r="O139">
        <v>4</v>
      </c>
      <c r="P139" t="s">
        <v>6</v>
      </c>
      <c r="Q139" s="1">
        <v>8.4000000000000005E-2</v>
      </c>
      <c r="R139" s="1">
        <v>0.06</v>
      </c>
      <c r="S139" s="1"/>
      <c r="T139">
        <v>0</v>
      </c>
    </row>
    <row r="140" spans="1:20" x14ac:dyDescent="0.2">
      <c r="A140" t="s">
        <v>23</v>
      </c>
      <c r="B140" t="s">
        <v>21</v>
      </c>
      <c r="C140">
        <v>4</v>
      </c>
      <c r="D140" t="s">
        <v>6</v>
      </c>
      <c r="E140" s="1">
        <v>0.41799999999999998</v>
      </c>
      <c r="F140" s="1">
        <v>0.20799999999999999</v>
      </c>
      <c r="H140">
        <v>25</v>
      </c>
      <c r="I140" s="23">
        <f t="shared" si="8"/>
        <v>682.85657918427739</v>
      </c>
      <c r="J140" s="23">
        <f t="shared" si="9"/>
        <v>41.8</v>
      </c>
      <c r="K140" s="23">
        <f t="shared" si="10"/>
        <v>20.8</v>
      </c>
      <c r="L140" s="23">
        <f t="shared" si="11"/>
        <v>0</v>
      </c>
      <c r="M140" s="23"/>
      <c r="N140" t="s">
        <v>4</v>
      </c>
      <c r="O140">
        <v>4</v>
      </c>
      <c r="P140" t="s">
        <v>6</v>
      </c>
      <c r="Q140" s="1">
        <v>0.41799999999999998</v>
      </c>
      <c r="R140" s="1">
        <v>0.20799999999999999</v>
      </c>
      <c r="S140" s="1"/>
      <c r="T140">
        <v>25</v>
      </c>
    </row>
    <row r="141" spans="1:20" x14ac:dyDescent="0.2">
      <c r="A141" t="s">
        <v>23</v>
      </c>
      <c r="B141" t="s">
        <v>21</v>
      </c>
      <c r="C141">
        <v>4</v>
      </c>
      <c r="D141" t="s">
        <v>6</v>
      </c>
      <c r="E141" s="1">
        <v>0.15</v>
      </c>
      <c r="F141" s="1">
        <v>0.104</v>
      </c>
      <c r="H141">
        <v>15</v>
      </c>
      <c r="I141" s="23">
        <f t="shared" si="8"/>
        <v>122.52211349000193</v>
      </c>
      <c r="J141" s="23">
        <f t="shared" si="9"/>
        <v>15</v>
      </c>
      <c r="K141" s="23">
        <f t="shared" si="10"/>
        <v>10.4</v>
      </c>
      <c r="L141" s="23">
        <f t="shared" si="11"/>
        <v>0</v>
      </c>
      <c r="M141" s="23"/>
      <c r="N141" t="s">
        <v>4</v>
      </c>
      <c r="O141">
        <v>4</v>
      </c>
      <c r="P141" t="s">
        <v>6</v>
      </c>
      <c r="Q141" s="1">
        <v>0.15</v>
      </c>
      <c r="R141" s="1">
        <v>0.104</v>
      </c>
      <c r="S141" s="1"/>
      <c r="T141">
        <v>15</v>
      </c>
    </row>
    <row r="142" spans="1:20" x14ac:dyDescent="0.2">
      <c r="A142" t="s">
        <v>23</v>
      </c>
      <c r="B142" t="s">
        <v>21</v>
      </c>
      <c r="C142">
        <v>4</v>
      </c>
      <c r="D142" t="s">
        <v>5</v>
      </c>
      <c r="E142" s="1">
        <v>0.11</v>
      </c>
      <c r="F142" s="1">
        <v>0.11</v>
      </c>
      <c r="G142" s="1">
        <v>0.10199999999999999</v>
      </c>
      <c r="H142">
        <v>10</v>
      </c>
      <c r="I142" s="23">
        <f t="shared" si="8"/>
        <v>484.66920663256531</v>
      </c>
      <c r="J142" s="23">
        <f t="shared" si="9"/>
        <v>11</v>
      </c>
      <c r="K142" s="23">
        <f t="shared" si="10"/>
        <v>11</v>
      </c>
      <c r="L142" s="23">
        <f t="shared" si="11"/>
        <v>10.199999999999999</v>
      </c>
      <c r="M142" s="23"/>
      <c r="N142" t="s">
        <v>4</v>
      </c>
      <c r="O142">
        <v>4</v>
      </c>
      <c r="P142" t="s">
        <v>5</v>
      </c>
      <c r="Q142" s="1">
        <v>0.11</v>
      </c>
      <c r="R142" s="1">
        <v>0.11</v>
      </c>
      <c r="S142" s="1">
        <v>0.10199999999999999</v>
      </c>
      <c r="T142">
        <v>10</v>
      </c>
    </row>
    <row r="143" spans="1:20" x14ac:dyDescent="0.2">
      <c r="A143" t="s">
        <v>23</v>
      </c>
      <c r="B143" t="s">
        <v>21</v>
      </c>
      <c r="C143">
        <v>5</v>
      </c>
      <c r="D143" t="s">
        <v>6</v>
      </c>
      <c r="E143" s="1">
        <v>0.14599999999999999</v>
      </c>
      <c r="F143" s="1">
        <v>0.112</v>
      </c>
      <c r="H143">
        <v>85</v>
      </c>
      <c r="I143" s="23">
        <f t="shared" si="8"/>
        <v>128.42830767875074</v>
      </c>
      <c r="J143" s="23">
        <f t="shared" si="9"/>
        <v>14.6</v>
      </c>
      <c r="K143" s="23">
        <f t="shared" si="10"/>
        <v>11.200000000000001</v>
      </c>
      <c r="L143" s="23">
        <f t="shared" si="11"/>
        <v>0</v>
      </c>
      <c r="M143" s="23"/>
      <c r="N143" t="s">
        <v>4</v>
      </c>
      <c r="O143">
        <v>5</v>
      </c>
      <c r="P143" t="s">
        <v>6</v>
      </c>
      <c r="Q143" s="1">
        <v>0.14599999999999999</v>
      </c>
      <c r="R143" s="1">
        <v>0.112</v>
      </c>
      <c r="S143" s="1"/>
      <c r="T143">
        <v>85</v>
      </c>
    </row>
    <row r="144" spans="1:20" x14ac:dyDescent="0.2">
      <c r="A144" t="s">
        <v>23</v>
      </c>
      <c r="B144" t="s">
        <v>21</v>
      </c>
      <c r="C144">
        <v>5</v>
      </c>
      <c r="D144" t="s">
        <v>6</v>
      </c>
      <c r="E144" s="1">
        <v>0.23799999999999999</v>
      </c>
      <c r="F144" s="1">
        <v>0.16</v>
      </c>
      <c r="H144">
        <v>40</v>
      </c>
      <c r="I144" s="23">
        <f t="shared" si="8"/>
        <v>299.07962062174829</v>
      </c>
      <c r="J144" s="23">
        <f t="shared" si="9"/>
        <v>23.799999999999997</v>
      </c>
      <c r="K144" s="23">
        <f t="shared" si="10"/>
        <v>16</v>
      </c>
      <c r="L144" s="23">
        <f t="shared" si="11"/>
        <v>0</v>
      </c>
      <c r="M144" s="23"/>
      <c r="N144" t="s">
        <v>4</v>
      </c>
      <c r="O144">
        <v>5</v>
      </c>
      <c r="P144" t="s">
        <v>6</v>
      </c>
      <c r="Q144" s="1">
        <v>0.23799999999999999</v>
      </c>
      <c r="R144" s="1">
        <v>0.16</v>
      </c>
      <c r="S144" s="1"/>
      <c r="T144">
        <v>40</v>
      </c>
    </row>
    <row r="145" spans="1:23" x14ac:dyDescent="0.2">
      <c r="A145" t="s">
        <v>23</v>
      </c>
      <c r="B145" t="s">
        <v>21</v>
      </c>
      <c r="C145">
        <v>5</v>
      </c>
      <c r="D145" t="s">
        <v>6</v>
      </c>
      <c r="E145" s="1">
        <v>0.14199999999999999</v>
      </c>
      <c r="F145" s="1">
        <v>0.114</v>
      </c>
      <c r="H145">
        <v>20</v>
      </c>
      <c r="I145" s="23">
        <f t="shared" si="8"/>
        <v>127.14025469077892</v>
      </c>
      <c r="J145" s="23">
        <f t="shared" si="9"/>
        <v>14.2</v>
      </c>
      <c r="K145" s="23">
        <f t="shared" si="10"/>
        <v>11.4</v>
      </c>
      <c r="L145" s="23">
        <f t="shared" si="11"/>
        <v>0</v>
      </c>
      <c r="M145" s="23"/>
      <c r="N145" t="s">
        <v>4</v>
      </c>
      <c r="O145">
        <v>5</v>
      </c>
      <c r="P145" t="s">
        <v>6</v>
      </c>
      <c r="Q145" s="1">
        <v>0.14199999999999999</v>
      </c>
      <c r="R145" s="1">
        <v>0.114</v>
      </c>
      <c r="S145" s="1"/>
      <c r="T145">
        <v>20</v>
      </c>
    </row>
    <row r="146" spans="1:23" x14ac:dyDescent="0.2">
      <c r="A146" t="s">
        <v>23</v>
      </c>
      <c r="B146" t="s">
        <v>21</v>
      </c>
      <c r="C146">
        <v>5</v>
      </c>
      <c r="D146" t="s">
        <v>6</v>
      </c>
      <c r="E146" s="1">
        <v>0.67</v>
      </c>
      <c r="F146" s="1">
        <v>0.32400000000000001</v>
      </c>
      <c r="H146">
        <v>90</v>
      </c>
      <c r="I146" s="23">
        <f t="shared" si="8"/>
        <v>1704.9423331031805</v>
      </c>
      <c r="J146" s="23">
        <f t="shared" si="9"/>
        <v>67</v>
      </c>
      <c r="K146" s="23">
        <f t="shared" si="10"/>
        <v>32.4</v>
      </c>
      <c r="L146" s="23">
        <f t="shared" si="11"/>
        <v>0</v>
      </c>
      <c r="M146" s="23"/>
      <c r="N146" t="s">
        <v>4</v>
      </c>
      <c r="O146">
        <v>5</v>
      </c>
      <c r="P146" t="s">
        <v>6</v>
      </c>
      <c r="Q146" s="1">
        <v>0.67</v>
      </c>
      <c r="R146" s="1">
        <v>0.32400000000000001</v>
      </c>
      <c r="S146" s="1"/>
      <c r="T146">
        <v>90</v>
      </c>
    </row>
    <row r="147" spans="1:23" x14ac:dyDescent="0.2">
      <c r="A147" t="s">
        <v>23</v>
      </c>
      <c r="B147" t="s">
        <v>21</v>
      </c>
      <c r="C147">
        <v>5</v>
      </c>
      <c r="D147" t="s">
        <v>5</v>
      </c>
      <c r="E147" s="1">
        <v>0.22600000000000001</v>
      </c>
      <c r="F147" s="1">
        <v>0.2</v>
      </c>
      <c r="G147" s="1">
        <v>0.23</v>
      </c>
      <c r="H147">
        <v>95</v>
      </c>
      <c r="I147" s="23">
        <f t="shared" si="8"/>
        <v>4082.4996533399362</v>
      </c>
      <c r="J147" s="23">
        <f t="shared" si="9"/>
        <v>22.6</v>
      </c>
      <c r="K147" s="23">
        <f t="shared" si="10"/>
        <v>20</v>
      </c>
      <c r="L147" s="23">
        <f t="shared" si="11"/>
        <v>23</v>
      </c>
      <c r="M147" s="23"/>
      <c r="N147" t="s">
        <v>4</v>
      </c>
      <c r="O147">
        <v>5</v>
      </c>
      <c r="P147" t="s">
        <v>5</v>
      </c>
      <c r="Q147" s="1">
        <v>0.22600000000000001</v>
      </c>
      <c r="R147" s="1">
        <v>0.2</v>
      </c>
      <c r="S147" s="1">
        <v>0.23</v>
      </c>
      <c r="T147">
        <v>95</v>
      </c>
    </row>
    <row r="148" spans="1:23" x14ac:dyDescent="0.2">
      <c r="A148" t="s">
        <v>23</v>
      </c>
      <c r="B148" t="s">
        <v>21</v>
      </c>
      <c r="C148">
        <v>5</v>
      </c>
      <c r="D148" t="s">
        <v>5</v>
      </c>
      <c r="E148" s="1">
        <v>0.59199999999999997</v>
      </c>
      <c r="F148" s="1">
        <v>0.41</v>
      </c>
      <c r="G148" s="1">
        <v>0.19</v>
      </c>
      <c r="H148">
        <v>75</v>
      </c>
      <c r="I148" s="23">
        <f t="shared" si="8"/>
        <v>18110.025010883721</v>
      </c>
      <c r="J148" s="23">
        <f t="shared" si="9"/>
        <v>59.199999999999996</v>
      </c>
      <c r="K148" s="23">
        <f t="shared" si="10"/>
        <v>41</v>
      </c>
      <c r="L148" s="23">
        <f t="shared" si="11"/>
        <v>19</v>
      </c>
      <c r="M148" s="23"/>
      <c r="N148" t="s">
        <v>4</v>
      </c>
      <c r="O148">
        <v>5</v>
      </c>
      <c r="P148" t="s">
        <v>5</v>
      </c>
      <c r="Q148" s="1">
        <v>0.59199999999999997</v>
      </c>
      <c r="R148" s="1">
        <v>0.41</v>
      </c>
      <c r="S148" s="1">
        <v>0.19</v>
      </c>
      <c r="T148">
        <v>75</v>
      </c>
    </row>
    <row r="149" spans="1:23" x14ac:dyDescent="0.2">
      <c r="A149" t="s">
        <v>23</v>
      </c>
      <c r="B149" t="s">
        <v>21</v>
      </c>
      <c r="C149">
        <v>5</v>
      </c>
      <c r="D149" t="s">
        <v>5</v>
      </c>
      <c r="E149" s="1">
        <v>0.15</v>
      </c>
      <c r="F149" s="1">
        <v>0.14799999999999999</v>
      </c>
      <c r="G149" s="1">
        <v>3.2000000000000001E-2</v>
      </c>
      <c r="H149">
        <v>45</v>
      </c>
      <c r="I149" s="23">
        <f t="shared" si="8"/>
        <v>278.97342763877361</v>
      </c>
      <c r="J149" s="23">
        <f t="shared" si="9"/>
        <v>15</v>
      </c>
      <c r="K149" s="23">
        <f t="shared" si="10"/>
        <v>14.799999999999999</v>
      </c>
      <c r="L149" s="23">
        <f t="shared" si="11"/>
        <v>3.2</v>
      </c>
      <c r="M149" s="23"/>
      <c r="N149" t="s">
        <v>4</v>
      </c>
      <c r="O149">
        <v>5</v>
      </c>
      <c r="P149" t="s">
        <v>5</v>
      </c>
      <c r="Q149" s="1">
        <v>0.15</v>
      </c>
      <c r="R149" s="1">
        <v>0.14799999999999999</v>
      </c>
      <c r="S149" s="1">
        <v>3.2000000000000001E-2</v>
      </c>
      <c r="T149">
        <v>45</v>
      </c>
    </row>
    <row r="150" spans="1:23" x14ac:dyDescent="0.2">
      <c r="A150" t="s">
        <v>23</v>
      </c>
      <c r="B150" t="s">
        <v>21</v>
      </c>
      <c r="C150">
        <v>5</v>
      </c>
      <c r="D150" t="s">
        <v>9</v>
      </c>
      <c r="E150" s="1">
        <v>0.32400000000000001</v>
      </c>
      <c r="F150" s="1">
        <v>0.29599999999999999</v>
      </c>
      <c r="G150" s="1">
        <v>0.21</v>
      </c>
      <c r="H150">
        <v>10</v>
      </c>
      <c r="I150" s="23">
        <f t="shared" si="8"/>
        <v>7908.8966735592312</v>
      </c>
      <c r="J150" s="23">
        <f t="shared" si="9"/>
        <v>32.4</v>
      </c>
      <c r="K150" s="23">
        <f t="shared" si="10"/>
        <v>29.599999999999998</v>
      </c>
      <c r="L150" s="23">
        <f t="shared" si="11"/>
        <v>21</v>
      </c>
      <c r="M150" s="23"/>
      <c r="N150" t="s">
        <v>4</v>
      </c>
      <c r="O150">
        <v>5</v>
      </c>
      <c r="P150" t="s">
        <v>9</v>
      </c>
      <c r="Q150" s="1">
        <v>0.32400000000000001</v>
      </c>
      <c r="R150" s="1">
        <v>0.29599999999999999</v>
      </c>
      <c r="S150" s="1">
        <v>0.21</v>
      </c>
      <c r="T150">
        <v>10</v>
      </c>
    </row>
    <row r="151" spans="1:23" x14ac:dyDescent="0.2">
      <c r="A151" t="s">
        <v>23</v>
      </c>
      <c r="B151" t="s">
        <v>21</v>
      </c>
      <c r="C151">
        <v>5</v>
      </c>
      <c r="D151" t="s">
        <v>9</v>
      </c>
      <c r="E151" s="1">
        <v>0.05</v>
      </c>
      <c r="F151" s="1">
        <v>4.3999999999999997E-2</v>
      </c>
      <c r="G151" s="1">
        <v>3.7999999999999999E-2</v>
      </c>
      <c r="H151">
        <v>0</v>
      </c>
      <c r="I151" s="23">
        <f t="shared" si="8"/>
        <v>32.829643230013332</v>
      </c>
      <c r="J151" s="23">
        <f t="shared" si="9"/>
        <v>5</v>
      </c>
      <c r="K151" s="23">
        <f t="shared" si="10"/>
        <v>4.3999999999999995</v>
      </c>
      <c r="L151" s="23">
        <f t="shared" si="11"/>
        <v>3.8</v>
      </c>
      <c r="M151" s="23"/>
      <c r="N151" t="s">
        <v>4</v>
      </c>
      <c r="O151">
        <v>5</v>
      </c>
      <c r="P151" t="s">
        <v>9</v>
      </c>
      <c r="Q151" s="1">
        <v>0.05</v>
      </c>
      <c r="R151" s="1">
        <v>4.3999999999999997E-2</v>
      </c>
      <c r="S151" s="1">
        <v>3.7999999999999999E-2</v>
      </c>
      <c r="T151">
        <v>0</v>
      </c>
    </row>
    <row r="152" spans="1:23" x14ac:dyDescent="0.2">
      <c r="A152" t="s">
        <v>23</v>
      </c>
      <c r="B152" t="s">
        <v>21</v>
      </c>
      <c r="C152">
        <v>5</v>
      </c>
      <c r="D152" t="s">
        <v>9</v>
      </c>
      <c r="E152" s="1">
        <v>0.23400000000000001</v>
      </c>
      <c r="F152" s="1">
        <v>0.22</v>
      </c>
      <c r="G152" s="1">
        <v>0.14000000000000001</v>
      </c>
      <c r="H152">
        <v>5</v>
      </c>
      <c r="I152" s="23">
        <f t="shared" si="8"/>
        <v>2830.2608216190451</v>
      </c>
      <c r="J152" s="23">
        <f t="shared" si="9"/>
        <v>23.400000000000002</v>
      </c>
      <c r="K152" s="23">
        <f t="shared" si="10"/>
        <v>22</v>
      </c>
      <c r="L152" s="23">
        <f t="shared" si="11"/>
        <v>14.000000000000002</v>
      </c>
      <c r="M152" s="23"/>
      <c r="N152" t="s">
        <v>4</v>
      </c>
      <c r="O152">
        <v>5</v>
      </c>
      <c r="P152" t="s">
        <v>9</v>
      </c>
      <c r="Q152" s="1">
        <v>0.23400000000000001</v>
      </c>
      <c r="R152" s="1">
        <v>0.22</v>
      </c>
      <c r="S152" s="1">
        <v>0.14000000000000001</v>
      </c>
      <c r="T152">
        <v>5</v>
      </c>
    </row>
    <row r="153" spans="1:23" x14ac:dyDescent="0.2">
      <c r="A153" t="s">
        <v>23</v>
      </c>
      <c r="B153" t="s">
        <v>21</v>
      </c>
      <c r="C153">
        <v>6</v>
      </c>
      <c r="D153" t="s">
        <v>6</v>
      </c>
      <c r="E153" s="1">
        <v>0.37</v>
      </c>
      <c r="F153" s="1">
        <v>0.22</v>
      </c>
      <c r="H153">
        <v>10</v>
      </c>
      <c r="I153" s="23">
        <f t="shared" si="8"/>
        <v>639.31410500552295</v>
      </c>
      <c r="J153" s="23">
        <f t="shared" si="9"/>
        <v>37</v>
      </c>
      <c r="K153" s="23">
        <f t="shared" si="10"/>
        <v>22</v>
      </c>
      <c r="L153" s="23">
        <f t="shared" si="11"/>
        <v>0</v>
      </c>
      <c r="M153" s="23"/>
      <c r="N153" t="s">
        <v>4</v>
      </c>
      <c r="O153">
        <v>6</v>
      </c>
      <c r="P153" t="s">
        <v>6</v>
      </c>
      <c r="Q153" s="1">
        <v>0.37</v>
      </c>
      <c r="R153" s="1">
        <v>0.22</v>
      </c>
      <c r="S153" s="1"/>
      <c r="T153">
        <v>10</v>
      </c>
    </row>
    <row r="154" spans="1:23" x14ac:dyDescent="0.2">
      <c r="A154" t="s">
        <v>23</v>
      </c>
      <c r="B154" t="s">
        <v>21</v>
      </c>
      <c r="C154">
        <v>6</v>
      </c>
      <c r="D154" t="s">
        <v>6</v>
      </c>
      <c r="E154" s="1">
        <v>0.34</v>
      </c>
      <c r="F154" s="1">
        <v>0.18</v>
      </c>
      <c r="H154">
        <v>60</v>
      </c>
      <c r="I154" s="23">
        <f t="shared" si="8"/>
        <v>480.66367599923836</v>
      </c>
      <c r="J154" s="23">
        <f t="shared" si="9"/>
        <v>34</v>
      </c>
      <c r="K154" s="23">
        <f t="shared" si="10"/>
        <v>18</v>
      </c>
      <c r="L154" s="23">
        <f t="shared" si="11"/>
        <v>0</v>
      </c>
      <c r="M154" s="23"/>
      <c r="N154" t="s">
        <v>4</v>
      </c>
      <c r="O154">
        <v>6</v>
      </c>
      <c r="P154" t="s">
        <v>6</v>
      </c>
      <c r="Q154" s="1">
        <v>0.34</v>
      </c>
      <c r="R154" s="1">
        <v>0.18</v>
      </c>
      <c r="S154" s="1"/>
      <c r="T154">
        <v>60</v>
      </c>
    </row>
    <row r="155" spans="1:23" x14ac:dyDescent="0.2">
      <c r="A155" t="s">
        <v>23</v>
      </c>
      <c r="B155" t="s">
        <v>21</v>
      </c>
      <c r="C155">
        <v>6</v>
      </c>
      <c r="D155" t="s">
        <v>6</v>
      </c>
      <c r="E155" s="1">
        <v>0.23</v>
      </c>
      <c r="F155" s="1">
        <v>0.1</v>
      </c>
      <c r="H155">
        <v>0</v>
      </c>
      <c r="I155" s="23">
        <f t="shared" si="8"/>
        <v>180.64157758141312</v>
      </c>
      <c r="J155" s="23">
        <f t="shared" si="9"/>
        <v>23</v>
      </c>
      <c r="K155" s="23">
        <f t="shared" si="10"/>
        <v>10</v>
      </c>
      <c r="L155" s="23">
        <f t="shared" si="11"/>
        <v>0</v>
      </c>
      <c r="M155" s="23"/>
      <c r="N155" t="s">
        <v>4</v>
      </c>
      <c r="O155">
        <v>6</v>
      </c>
      <c r="P155" t="s">
        <v>6</v>
      </c>
      <c r="Q155" s="1">
        <v>0.23</v>
      </c>
      <c r="R155" s="1">
        <v>0.1</v>
      </c>
      <c r="S155" s="1"/>
      <c r="T155">
        <v>0</v>
      </c>
    </row>
    <row r="156" spans="1:23" x14ac:dyDescent="0.2">
      <c r="A156" t="s">
        <v>23</v>
      </c>
      <c r="B156" t="s">
        <v>21</v>
      </c>
      <c r="C156">
        <v>6</v>
      </c>
      <c r="D156" t="s">
        <v>5</v>
      </c>
      <c r="E156" s="1">
        <v>0.49</v>
      </c>
      <c r="F156" s="1">
        <v>0.38</v>
      </c>
      <c r="G156" s="1">
        <v>0.26</v>
      </c>
      <c r="H156">
        <v>40</v>
      </c>
      <c r="I156" s="23">
        <f t="shared" si="8"/>
        <v>19011.347943198634</v>
      </c>
      <c r="J156" s="23">
        <f t="shared" si="9"/>
        <v>49</v>
      </c>
      <c r="K156" s="23">
        <f t="shared" si="10"/>
        <v>38</v>
      </c>
      <c r="L156" s="23">
        <f t="shared" si="11"/>
        <v>26</v>
      </c>
      <c r="M156" s="23"/>
      <c r="N156" t="s">
        <v>4</v>
      </c>
      <c r="O156">
        <v>6</v>
      </c>
      <c r="P156" t="s">
        <v>5</v>
      </c>
      <c r="Q156" s="1">
        <v>0.49</v>
      </c>
      <c r="R156" s="1">
        <v>0.38</v>
      </c>
      <c r="S156" s="1">
        <v>0.26</v>
      </c>
      <c r="T156">
        <v>40</v>
      </c>
    </row>
    <row r="157" spans="1:23" x14ac:dyDescent="0.2">
      <c r="A157" t="s">
        <v>23</v>
      </c>
      <c r="B157" t="s">
        <v>21</v>
      </c>
      <c r="C157">
        <v>6</v>
      </c>
      <c r="D157" t="s">
        <v>5</v>
      </c>
      <c r="E157" s="1">
        <v>0.25</v>
      </c>
      <c r="F157" s="1">
        <v>0.16</v>
      </c>
      <c r="G157" s="1">
        <v>0.18</v>
      </c>
      <c r="H157">
        <v>5</v>
      </c>
      <c r="I157" s="23">
        <f t="shared" si="8"/>
        <v>2827.4333882308138</v>
      </c>
      <c r="J157" s="23">
        <f t="shared" si="9"/>
        <v>25</v>
      </c>
      <c r="K157" s="23">
        <f t="shared" si="10"/>
        <v>16</v>
      </c>
      <c r="L157" s="23">
        <f t="shared" si="11"/>
        <v>18</v>
      </c>
      <c r="M157" s="23"/>
      <c r="N157" t="s">
        <v>4</v>
      </c>
      <c r="O157">
        <v>6</v>
      </c>
      <c r="P157" t="s">
        <v>5</v>
      </c>
      <c r="Q157" s="1">
        <v>0.25</v>
      </c>
      <c r="R157" s="1">
        <v>0.16</v>
      </c>
      <c r="S157" s="1">
        <v>0.18</v>
      </c>
      <c r="T157">
        <v>5</v>
      </c>
    </row>
    <row r="158" spans="1:23" x14ac:dyDescent="0.2">
      <c r="A158" t="s">
        <v>23</v>
      </c>
      <c r="B158" t="s">
        <v>21</v>
      </c>
      <c r="C158">
        <v>6</v>
      </c>
      <c r="D158" t="s">
        <v>5</v>
      </c>
      <c r="E158" s="9">
        <v>0.25</v>
      </c>
      <c r="F158" s="9">
        <v>0.35</v>
      </c>
      <c r="G158" s="9">
        <v>0.3</v>
      </c>
      <c r="H158">
        <v>10</v>
      </c>
      <c r="I158" s="23">
        <f t="shared" si="8"/>
        <v>10308.350894591509</v>
      </c>
      <c r="J158" s="23">
        <f t="shared" si="9"/>
        <v>25</v>
      </c>
      <c r="K158" s="23">
        <f t="shared" si="10"/>
        <v>35</v>
      </c>
      <c r="L158" s="23">
        <f t="shared" si="11"/>
        <v>30</v>
      </c>
      <c r="M158" s="23"/>
      <c r="N158" t="s">
        <v>4</v>
      </c>
      <c r="O158">
        <v>6</v>
      </c>
      <c r="P158" t="s">
        <v>5</v>
      </c>
      <c r="Q158" s="1">
        <v>0.31</v>
      </c>
      <c r="R158" s="1">
        <v>0.21</v>
      </c>
      <c r="S158" s="1"/>
      <c r="T158">
        <v>10</v>
      </c>
      <c r="U158" s="8">
        <v>0.25</v>
      </c>
      <c r="V158" s="8">
        <v>0.35</v>
      </c>
      <c r="W158" s="8">
        <v>0.3</v>
      </c>
    </row>
    <row r="159" spans="1:23" x14ac:dyDescent="0.2">
      <c r="A159" t="s">
        <v>23</v>
      </c>
      <c r="B159" t="s">
        <v>21</v>
      </c>
      <c r="C159">
        <v>6</v>
      </c>
      <c r="D159" t="s">
        <v>9</v>
      </c>
      <c r="E159" s="1">
        <v>0.16</v>
      </c>
      <c r="F159" s="1">
        <v>0.1</v>
      </c>
      <c r="G159" s="1">
        <v>0.06</v>
      </c>
      <c r="H159">
        <v>30</v>
      </c>
      <c r="I159" s="23">
        <f t="shared" si="8"/>
        <v>376.99111843077515</v>
      </c>
      <c r="J159" s="23">
        <f t="shared" si="9"/>
        <v>16</v>
      </c>
      <c r="K159" s="23">
        <f t="shared" si="10"/>
        <v>10</v>
      </c>
      <c r="L159" s="23">
        <f t="shared" si="11"/>
        <v>6</v>
      </c>
      <c r="M159" s="23"/>
      <c r="N159" t="s">
        <v>4</v>
      </c>
      <c r="O159">
        <v>6</v>
      </c>
      <c r="P159" t="s">
        <v>9</v>
      </c>
      <c r="Q159" s="1">
        <v>0.16</v>
      </c>
      <c r="R159" s="1">
        <v>0.1</v>
      </c>
      <c r="S159" s="1">
        <v>0.06</v>
      </c>
      <c r="T159">
        <v>30</v>
      </c>
    </row>
    <row r="160" spans="1:23" x14ac:dyDescent="0.2">
      <c r="A160" t="s">
        <v>23</v>
      </c>
      <c r="B160" t="s">
        <v>21</v>
      </c>
      <c r="C160">
        <v>6</v>
      </c>
      <c r="D160" t="s">
        <v>9</v>
      </c>
      <c r="E160" s="1">
        <v>0.13</v>
      </c>
      <c r="F160" s="1">
        <v>0.13</v>
      </c>
      <c r="G160" s="1">
        <v>0.11</v>
      </c>
      <c r="H160">
        <v>0</v>
      </c>
      <c r="I160" s="23">
        <f t="shared" si="8"/>
        <v>730.02759287792821</v>
      </c>
      <c r="J160" s="23">
        <f t="shared" si="9"/>
        <v>13</v>
      </c>
      <c r="K160" s="23">
        <f t="shared" si="10"/>
        <v>13</v>
      </c>
      <c r="L160" s="23">
        <f t="shared" si="11"/>
        <v>11</v>
      </c>
      <c r="M160" s="23"/>
      <c r="N160" t="s">
        <v>4</v>
      </c>
      <c r="O160">
        <v>6</v>
      </c>
      <c r="P160" t="s">
        <v>9</v>
      </c>
      <c r="Q160" s="1">
        <v>0.13</v>
      </c>
      <c r="R160" s="1">
        <v>0.13</v>
      </c>
      <c r="S160" s="1">
        <v>0.11</v>
      </c>
      <c r="T160">
        <v>0</v>
      </c>
    </row>
    <row r="161" spans="1:24" x14ac:dyDescent="0.2">
      <c r="A161" t="s">
        <v>23</v>
      </c>
      <c r="B161" t="s">
        <v>21</v>
      </c>
      <c r="C161">
        <v>6</v>
      </c>
      <c r="D161" t="s">
        <v>9</v>
      </c>
      <c r="E161" s="9">
        <v>0.22</v>
      </c>
      <c r="F161" s="9">
        <v>0.2</v>
      </c>
      <c r="G161" s="9">
        <v>0.18</v>
      </c>
      <c r="H161">
        <v>0</v>
      </c>
      <c r="I161" s="23">
        <f t="shared" si="8"/>
        <v>3110.1767270538953</v>
      </c>
      <c r="J161" s="23">
        <f t="shared" si="9"/>
        <v>22</v>
      </c>
      <c r="K161" s="23">
        <f t="shared" si="10"/>
        <v>20</v>
      </c>
      <c r="L161" s="23">
        <f t="shared" si="11"/>
        <v>18</v>
      </c>
      <c r="M161" s="23"/>
      <c r="N161" t="s">
        <v>4</v>
      </c>
      <c r="O161">
        <v>6</v>
      </c>
      <c r="P161" t="s">
        <v>9</v>
      </c>
      <c r="Q161" s="1">
        <v>0.24</v>
      </c>
      <c r="R161" s="1">
        <v>0.15</v>
      </c>
      <c r="S161" s="1"/>
      <c r="T161">
        <v>0</v>
      </c>
      <c r="U161" s="8">
        <v>0.22</v>
      </c>
      <c r="V161" s="8">
        <v>0.2</v>
      </c>
      <c r="W161" s="8">
        <v>0.18</v>
      </c>
    </row>
    <row r="162" spans="1:24" x14ac:dyDescent="0.2">
      <c r="A162" t="s">
        <v>23</v>
      </c>
      <c r="B162" t="s">
        <v>21</v>
      </c>
      <c r="C162">
        <v>6</v>
      </c>
      <c r="D162" t="s">
        <v>9</v>
      </c>
      <c r="E162" s="1">
        <v>0.25</v>
      </c>
      <c r="F162" s="1">
        <v>0.16</v>
      </c>
      <c r="G162" s="1">
        <v>0.12</v>
      </c>
      <c r="H162">
        <v>0</v>
      </c>
      <c r="I162" s="23">
        <f t="shared" si="8"/>
        <v>1884.9555921538758</v>
      </c>
      <c r="J162" s="23">
        <f t="shared" si="9"/>
        <v>25</v>
      </c>
      <c r="K162" s="23">
        <f t="shared" si="10"/>
        <v>16</v>
      </c>
      <c r="L162" s="23">
        <f t="shared" si="11"/>
        <v>12</v>
      </c>
      <c r="M162" s="23"/>
      <c r="N162" t="s">
        <v>4</v>
      </c>
      <c r="O162">
        <v>6</v>
      </c>
      <c r="P162" t="s">
        <v>9</v>
      </c>
      <c r="Q162" s="1">
        <v>0.25</v>
      </c>
      <c r="R162" s="1">
        <v>0.16</v>
      </c>
      <c r="S162" s="1">
        <v>0.12</v>
      </c>
      <c r="T162">
        <v>0</v>
      </c>
    </row>
    <row r="163" spans="1:24" x14ac:dyDescent="0.2">
      <c r="A163" t="s">
        <v>23</v>
      </c>
      <c r="B163" t="s">
        <v>21</v>
      </c>
      <c r="C163">
        <v>7</v>
      </c>
      <c r="D163" t="s">
        <v>5</v>
      </c>
      <c r="E163" s="1">
        <v>0.41</v>
      </c>
      <c r="F163" s="1">
        <v>0.44</v>
      </c>
      <c r="G163" s="1">
        <v>0.09</v>
      </c>
      <c r="H163">
        <v>60</v>
      </c>
      <c r="I163" s="23">
        <f t="shared" si="8"/>
        <v>6375.8622904604854</v>
      </c>
      <c r="J163" s="23">
        <f t="shared" si="9"/>
        <v>41</v>
      </c>
      <c r="K163" s="23">
        <f t="shared" si="10"/>
        <v>44</v>
      </c>
      <c r="L163" s="23">
        <f t="shared" si="11"/>
        <v>9</v>
      </c>
      <c r="M163" s="23"/>
      <c r="N163" t="s">
        <v>4</v>
      </c>
      <c r="O163">
        <v>7</v>
      </c>
      <c r="P163" t="s">
        <v>5</v>
      </c>
      <c r="Q163" s="1">
        <v>0.31</v>
      </c>
      <c r="R163" s="1">
        <v>0.154</v>
      </c>
      <c r="S163" s="1"/>
      <c r="T163">
        <v>10</v>
      </c>
    </row>
    <row r="164" spans="1:24" x14ac:dyDescent="0.2">
      <c r="A164" t="s">
        <v>23</v>
      </c>
      <c r="B164" t="s">
        <v>21</v>
      </c>
      <c r="C164">
        <v>7</v>
      </c>
      <c r="D164" t="s">
        <v>5</v>
      </c>
      <c r="E164" s="1">
        <v>0.154</v>
      </c>
      <c r="F164" s="1">
        <v>0.128</v>
      </c>
      <c r="G164" s="1">
        <v>0.08</v>
      </c>
      <c r="H164">
        <v>70</v>
      </c>
      <c r="I164" s="23">
        <f t="shared" si="8"/>
        <v>619.27074387562004</v>
      </c>
      <c r="J164" s="23">
        <f t="shared" si="9"/>
        <v>15.4</v>
      </c>
      <c r="K164" s="23">
        <f t="shared" si="10"/>
        <v>12.8</v>
      </c>
      <c r="L164" s="23">
        <f t="shared" si="11"/>
        <v>8</v>
      </c>
      <c r="M164" s="23"/>
      <c r="N164" t="s">
        <v>4</v>
      </c>
      <c r="O164">
        <v>7</v>
      </c>
      <c r="P164" t="s">
        <v>5</v>
      </c>
      <c r="Q164" s="1">
        <v>6.2E-2</v>
      </c>
      <c r="R164" s="1">
        <v>5.3999999999999999E-2</v>
      </c>
      <c r="S164" s="1"/>
      <c r="T164">
        <v>0</v>
      </c>
    </row>
    <row r="165" spans="1:24" x14ac:dyDescent="0.2">
      <c r="A165" t="s">
        <v>23</v>
      </c>
      <c r="B165" t="s">
        <v>21</v>
      </c>
      <c r="C165">
        <v>7</v>
      </c>
      <c r="D165" t="s">
        <v>5</v>
      </c>
      <c r="E165" s="1">
        <v>0.41199999999999998</v>
      </c>
      <c r="F165" s="1">
        <v>0.48</v>
      </c>
      <c r="G165" s="1">
        <v>0.11</v>
      </c>
      <c r="H165">
        <v>80</v>
      </c>
      <c r="I165" s="23">
        <f t="shared" si="8"/>
        <v>8542.6187436413657</v>
      </c>
      <c r="J165" s="23">
        <f t="shared" si="9"/>
        <v>41.199999999999996</v>
      </c>
      <c r="K165" s="23">
        <f t="shared" si="10"/>
        <v>48</v>
      </c>
      <c r="L165" s="23">
        <f t="shared" si="11"/>
        <v>11</v>
      </c>
      <c r="M165" s="23"/>
      <c r="N165" t="s">
        <v>4</v>
      </c>
      <c r="O165">
        <v>7</v>
      </c>
      <c r="P165" t="s">
        <v>5</v>
      </c>
      <c r="Q165" s="1">
        <v>0.23</v>
      </c>
      <c r="R165" s="1">
        <v>0.126</v>
      </c>
      <c r="S165" s="1"/>
      <c r="T165">
        <v>0</v>
      </c>
    </row>
    <row r="166" spans="1:24" x14ac:dyDescent="0.2">
      <c r="A166" t="s">
        <v>23</v>
      </c>
      <c r="B166" t="s">
        <v>21</v>
      </c>
      <c r="C166">
        <v>7</v>
      </c>
      <c r="D166" t="s">
        <v>5</v>
      </c>
      <c r="E166" s="1">
        <v>0.04</v>
      </c>
      <c r="F166" s="1">
        <v>0.02</v>
      </c>
      <c r="G166" s="1">
        <v>0.01</v>
      </c>
      <c r="H166">
        <v>0</v>
      </c>
      <c r="I166" s="23">
        <f t="shared" si="8"/>
        <v>3.1415926535897931</v>
      </c>
      <c r="J166" s="23">
        <f t="shared" si="9"/>
        <v>4</v>
      </c>
      <c r="K166" s="23">
        <f t="shared" si="10"/>
        <v>2</v>
      </c>
      <c r="L166" s="23">
        <f t="shared" si="11"/>
        <v>1</v>
      </c>
      <c r="M166" s="23"/>
      <c r="N166" t="s">
        <v>4</v>
      </c>
      <c r="O166">
        <v>7</v>
      </c>
      <c r="P166" t="s">
        <v>5</v>
      </c>
      <c r="Q166" s="1">
        <v>0.04</v>
      </c>
      <c r="R166" s="1">
        <v>0.02</v>
      </c>
      <c r="S166" s="1"/>
      <c r="T166">
        <v>0</v>
      </c>
    </row>
    <row r="167" spans="1:24" x14ac:dyDescent="0.2">
      <c r="A167" t="s">
        <v>23</v>
      </c>
      <c r="B167" t="s">
        <v>21</v>
      </c>
      <c r="C167">
        <v>7</v>
      </c>
      <c r="D167" t="s">
        <v>5</v>
      </c>
      <c r="E167" s="1">
        <v>0.35</v>
      </c>
      <c r="F167" s="1">
        <v>0.24</v>
      </c>
      <c r="G167" s="1">
        <v>0.18</v>
      </c>
      <c r="H167">
        <v>0</v>
      </c>
      <c r="I167" s="23">
        <f t="shared" si="8"/>
        <v>5937.6101152847095</v>
      </c>
      <c r="J167" s="23">
        <f t="shared" si="9"/>
        <v>35</v>
      </c>
      <c r="K167" s="23">
        <f t="shared" si="10"/>
        <v>24</v>
      </c>
      <c r="L167" s="23">
        <f t="shared" si="11"/>
        <v>18</v>
      </c>
      <c r="M167" s="23"/>
      <c r="N167" t="s">
        <v>4</v>
      </c>
      <c r="O167">
        <v>7</v>
      </c>
      <c r="P167" t="s">
        <v>5</v>
      </c>
      <c r="Q167" s="1">
        <v>0.35</v>
      </c>
      <c r="R167" s="1">
        <v>0.24</v>
      </c>
      <c r="S167" s="1"/>
      <c r="T167">
        <v>0</v>
      </c>
    </row>
    <row r="168" spans="1:24" x14ac:dyDescent="0.2">
      <c r="A168" t="s">
        <v>23</v>
      </c>
      <c r="B168" t="s">
        <v>21</v>
      </c>
      <c r="C168">
        <v>7</v>
      </c>
      <c r="D168" t="s">
        <v>5</v>
      </c>
      <c r="E168" s="1">
        <v>0.21</v>
      </c>
      <c r="F168" s="1">
        <v>0.23</v>
      </c>
      <c r="G168" s="1">
        <v>0.09</v>
      </c>
      <c r="H168">
        <v>40</v>
      </c>
      <c r="I168" s="23">
        <f t="shared" si="8"/>
        <v>1707.0629081443537</v>
      </c>
      <c r="J168" s="23">
        <f t="shared" si="9"/>
        <v>21</v>
      </c>
      <c r="K168" s="23">
        <f t="shared" si="10"/>
        <v>23</v>
      </c>
      <c r="L168" s="23">
        <f t="shared" si="11"/>
        <v>9</v>
      </c>
      <c r="M168" s="23"/>
      <c r="N168" t="s">
        <v>4</v>
      </c>
      <c r="O168">
        <v>7</v>
      </c>
      <c r="P168" t="s">
        <v>5</v>
      </c>
      <c r="Q168" s="1">
        <v>0.21</v>
      </c>
      <c r="R168" s="1">
        <v>0.23</v>
      </c>
      <c r="S168" s="1"/>
      <c r="T168">
        <v>40</v>
      </c>
    </row>
    <row r="169" spans="1:24" x14ac:dyDescent="0.2">
      <c r="A169" t="s">
        <v>23</v>
      </c>
      <c r="B169" t="s">
        <v>21</v>
      </c>
      <c r="C169">
        <v>7</v>
      </c>
      <c r="D169" t="s">
        <v>5</v>
      </c>
      <c r="E169" s="1">
        <v>0.28999999999999998</v>
      </c>
      <c r="F169" s="1">
        <v>0.24</v>
      </c>
      <c r="G169" s="1">
        <v>0.18</v>
      </c>
      <c r="H169">
        <v>25</v>
      </c>
      <c r="I169" s="23">
        <f t="shared" si="8"/>
        <v>4919.7340955216159</v>
      </c>
      <c r="J169" s="23">
        <f t="shared" si="9"/>
        <v>28.999999999999996</v>
      </c>
      <c r="K169" s="23">
        <f t="shared" si="10"/>
        <v>24</v>
      </c>
      <c r="L169" s="23">
        <f t="shared" si="11"/>
        <v>18</v>
      </c>
      <c r="M169" s="23"/>
      <c r="N169" t="s">
        <v>4</v>
      </c>
      <c r="O169">
        <v>7</v>
      </c>
      <c r="P169" t="s">
        <v>5</v>
      </c>
      <c r="Q169" s="1">
        <v>0.28999999999999998</v>
      </c>
      <c r="R169" s="1">
        <v>0.24</v>
      </c>
      <c r="S169" s="1"/>
      <c r="T169">
        <v>10</v>
      </c>
    </row>
    <row r="170" spans="1:24" x14ac:dyDescent="0.2">
      <c r="A170" t="s">
        <v>23</v>
      </c>
      <c r="B170" t="s">
        <v>21</v>
      </c>
      <c r="C170">
        <v>7</v>
      </c>
      <c r="D170" t="s">
        <v>5</v>
      </c>
      <c r="E170" s="1">
        <v>7.0000000000000007E-2</v>
      </c>
      <c r="F170" s="1">
        <v>0.04</v>
      </c>
      <c r="G170" s="1">
        <v>0.01</v>
      </c>
      <c r="H170">
        <v>0</v>
      </c>
      <c r="I170" s="23">
        <f t="shared" si="8"/>
        <v>10.995574287564278</v>
      </c>
      <c r="J170" s="23">
        <f t="shared" si="9"/>
        <v>7.0000000000000009</v>
      </c>
      <c r="K170" s="23">
        <f t="shared" si="10"/>
        <v>4</v>
      </c>
      <c r="L170" s="23">
        <f t="shared" si="11"/>
        <v>1</v>
      </c>
      <c r="M170" s="23"/>
      <c r="N170" t="s">
        <v>4</v>
      </c>
      <c r="O170">
        <v>7</v>
      </c>
      <c r="P170" t="s">
        <v>5</v>
      </c>
      <c r="Q170" s="1">
        <v>7.0000000000000007E-2</v>
      </c>
      <c r="R170" s="1">
        <v>0.04</v>
      </c>
      <c r="S170" s="1"/>
      <c r="T170">
        <v>0</v>
      </c>
    </row>
    <row r="171" spans="1:24" x14ac:dyDescent="0.2">
      <c r="A171" t="s">
        <v>23</v>
      </c>
      <c r="B171" t="s">
        <v>21</v>
      </c>
      <c r="C171">
        <v>7</v>
      </c>
      <c r="D171" t="s">
        <v>5</v>
      </c>
      <c r="E171" s="1">
        <v>0.2</v>
      </c>
      <c r="F171" s="1">
        <v>0.18</v>
      </c>
      <c r="G171" s="1">
        <v>7.0000000000000007E-2</v>
      </c>
      <c r="H171">
        <v>0</v>
      </c>
      <c r="I171" s="23">
        <f t="shared" si="8"/>
        <v>989.601685880785</v>
      </c>
      <c r="J171" s="23">
        <f t="shared" si="9"/>
        <v>20</v>
      </c>
      <c r="K171" s="23">
        <f t="shared" si="10"/>
        <v>18</v>
      </c>
      <c r="L171" s="23">
        <f t="shared" si="11"/>
        <v>7.0000000000000009</v>
      </c>
      <c r="M171" s="23"/>
      <c r="N171" t="s">
        <v>4</v>
      </c>
      <c r="O171">
        <v>7</v>
      </c>
      <c r="P171" t="s">
        <v>5</v>
      </c>
      <c r="Q171" s="1">
        <v>0.2</v>
      </c>
      <c r="R171" s="1">
        <v>0.18</v>
      </c>
      <c r="S171" s="1"/>
      <c r="T171">
        <v>0</v>
      </c>
    </row>
    <row r="172" spans="1:24" x14ac:dyDescent="0.2">
      <c r="A172" t="s">
        <v>23</v>
      </c>
      <c r="B172" t="s">
        <v>21</v>
      </c>
      <c r="C172">
        <v>7</v>
      </c>
      <c r="D172" t="s">
        <v>9</v>
      </c>
      <c r="E172" s="1">
        <v>0.33600000000000002</v>
      </c>
      <c r="F172" s="1">
        <v>0.28999999999999998</v>
      </c>
      <c r="G172" s="1">
        <v>0.21</v>
      </c>
      <c r="H172">
        <v>15</v>
      </c>
      <c r="I172" s="23">
        <f t="shared" si="8"/>
        <v>8035.5656893519727</v>
      </c>
      <c r="J172" s="23">
        <f t="shared" si="9"/>
        <v>33.6</v>
      </c>
      <c r="K172" s="23">
        <f t="shared" si="10"/>
        <v>28.999999999999996</v>
      </c>
      <c r="L172" s="23">
        <f t="shared" si="11"/>
        <v>21</v>
      </c>
      <c r="M172" s="23"/>
      <c r="N172" t="s">
        <v>4</v>
      </c>
      <c r="O172">
        <v>7</v>
      </c>
      <c r="P172" t="s">
        <v>9</v>
      </c>
      <c r="Q172" s="1">
        <v>0.33600000000000002</v>
      </c>
      <c r="R172" s="1">
        <v>0.28999999999999998</v>
      </c>
      <c r="S172" s="1"/>
      <c r="T172">
        <v>15</v>
      </c>
    </row>
    <row r="173" spans="1:24" x14ac:dyDescent="0.2">
      <c r="A173" t="s">
        <v>23</v>
      </c>
      <c r="B173" t="s">
        <v>21</v>
      </c>
      <c r="C173">
        <v>8</v>
      </c>
      <c r="D173" t="s">
        <v>6</v>
      </c>
      <c r="E173" s="1">
        <v>0.21</v>
      </c>
      <c r="F173" s="1">
        <v>0.14000000000000001</v>
      </c>
      <c r="H173">
        <v>30</v>
      </c>
      <c r="I173" s="23">
        <f t="shared" si="8"/>
        <v>230.90706003884983</v>
      </c>
      <c r="J173" s="23">
        <f t="shared" si="9"/>
        <v>21</v>
      </c>
      <c r="K173" s="23">
        <f t="shared" si="10"/>
        <v>14.000000000000002</v>
      </c>
      <c r="L173" s="23">
        <f t="shared" si="11"/>
        <v>0</v>
      </c>
      <c r="M173" s="23"/>
      <c r="N173" t="s">
        <v>4</v>
      </c>
      <c r="O173">
        <v>8</v>
      </c>
      <c r="P173" t="s">
        <v>12</v>
      </c>
      <c r="Q173" s="1">
        <v>0.21</v>
      </c>
      <c r="R173" s="1">
        <v>0.14000000000000001</v>
      </c>
      <c r="S173" s="1"/>
      <c r="T173">
        <v>30</v>
      </c>
      <c r="U173" s="7">
        <v>0.1</v>
      </c>
      <c r="V173" s="7">
        <v>0.13</v>
      </c>
      <c r="W173" s="7">
        <v>0.18</v>
      </c>
      <c r="X173" s="7" t="s">
        <v>28</v>
      </c>
    </row>
    <row r="174" spans="1:24" x14ac:dyDescent="0.2">
      <c r="A174" t="s">
        <v>23</v>
      </c>
      <c r="B174" t="s">
        <v>21</v>
      </c>
      <c r="C174">
        <v>8</v>
      </c>
      <c r="D174" t="s">
        <v>6</v>
      </c>
      <c r="E174" s="1">
        <v>0.35</v>
      </c>
      <c r="F174" s="1">
        <v>0.23</v>
      </c>
      <c r="H174">
        <v>20</v>
      </c>
      <c r="I174" s="23">
        <f t="shared" si="8"/>
        <v>632.24552153494585</v>
      </c>
      <c r="J174" s="23">
        <f t="shared" si="9"/>
        <v>35</v>
      </c>
      <c r="K174" s="23">
        <f t="shared" si="10"/>
        <v>23</v>
      </c>
      <c r="L174" s="23">
        <f t="shared" si="11"/>
        <v>0</v>
      </c>
      <c r="M174" s="23"/>
      <c r="N174" t="s">
        <v>4</v>
      </c>
      <c r="O174">
        <v>8</v>
      </c>
      <c r="P174" t="s">
        <v>12</v>
      </c>
      <c r="Q174" s="1">
        <v>0.35</v>
      </c>
      <c r="R174" s="1">
        <v>0.23</v>
      </c>
      <c r="S174" s="1"/>
      <c r="T174">
        <v>20</v>
      </c>
    </row>
    <row r="175" spans="1:24" x14ac:dyDescent="0.2">
      <c r="A175" t="s">
        <v>23</v>
      </c>
      <c r="B175" t="s">
        <v>21</v>
      </c>
      <c r="C175">
        <v>8</v>
      </c>
      <c r="D175" t="s">
        <v>6</v>
      </c>
      <c r="E175" s="1">
        <v>0.25</v>
      </c>
      <c r="F175" s="1">
        <v>0.13</v>
      </c>
      <c r="H175">
        <v>70</v>
      </c>
      <c r="I175" s="23">
        <f t="shared" si="8"/>
        <v>255.25440310417068</v>
      </c>
      <c r="J175" s="23">
        <f t="shared" si="9"/>
        <v>25</v>
      </c>
      <c r="K175" s="23">
        <f t="shared" si="10"/>
        <v>13</v>
      </c>
      <c r="L175" s="23">
        <f t="shared" si="11"/>
        <v>0</v>
      </c>
      <c r="M175" s="23"/>
      <c r="N175" t="s">
        <v>4</v>
      </c>
      <c r="O175">
        <v>8</v>
      </c>
      <c r="P175" t="s">
        <v>12</v>
      </c>
      <c r="Q175" s="1">
        <v>0.25</v>
      </c>
      <c r="R175" s="1">
        <v>0.13</v>
      </c>
      <c r="S175" s="1"/>
      <c r="T175">
        <v>70</v>
      </c>
    </row>
    <row r="176" spans="1:24" x14ac:dyDescent="0.2">
      <c r="A176" t="s">
        <v>23</v>
      </c>
      <c r="B176" t="s">
        <v>21</v>
      </c>
      <c r="C176">
        <v>8</v>
      </c>
      <c r="D176" t="s">
        <v>5</v>
      </c>
      <c r="E176" s="1">
        <v>0.17</v>
      </c>
      <c r="F176" s="1">
        <v>0.16</v>
      </c>
      <c r="H176">
        <v>5</v>
      </c>
      <c r="I176" s="23">
        <f t="shared" si="8"/>
        <v>213.62830044410595</v>
      </c>
      <c r="J176" s="23">
        <f t="shared" si="9"/>
        <v>17</v>
      </c>
      <c r="K176" s="23">
        <f t="shared" si="10"/>
        <v>16</v>
      </c>
      <c r="L176" s="23">
        <f t="shared" si="11"/>
        <v>0</v>
      </c>
      <c r="M176" s="23"/>
      <c r="N176" t="s">
        <v>4</v>
      </c>
      <c r="O176">
        <v>8</v>
      </c>
      <c r="P176" t="s">
        <v>5</v>
      </c>
      <c r="Q176" s="1">
        <v>0.17</v>
      </c>
      <c r="R176" s="1">
        <v>0.16</v>
      </c>
      <c r="S176" s="1"/>
      <c r="T176">
        <v>5</v>
      </c>
    </row>
    <row r="177" spans="1:23" x14ac:dyDescent="0.2">
      <c r="A177" t="s">
        <v>23</v>
      </c>
      <c r="B177" t="s">
        <v>21</v>
      </c>
      <c r="C177">
        <v>8</v>
      </c>
      <c r="D177" t="s">
        <v>5</v>
      </c>
      <c r="E177" s="9">
        <v>0.44</v>
      </c>
      <c r="F177" s="9">
        <v>0.18</v>
      </c>
      <c r="G177" s="9">
        <v>0.4</v>
      </c>
      <c r="H177">
        <v>5</v>
      </c>
      <c r="I177" s="23">
        <f t="shared" si="8"/>
        <v>12440.706908215581</v>
      </c>
      <c r="J177" s="23">
        <f t="shared" si="9"/>
        <v>44</v>
      </c>
      <c r="K177" s="23">
        <f t="shared" si="10"/>
        <v>18</v>
      </c>
      <c r="L177" s="23">
        <f t="shared" si="11"/>
        <v>40</v>
      </c>
      <c r="M177" s="23"/>
      <c r="N177" t="s">
        <v>4</v>
      </c>
      <c r="O177">
        <v>8</v>
      </c>
      <c r="P177" t="s">
        <v>5</v>
      </c>
      <c r="Q177" s="1">
        <v>0.27</v>
      </c>
      <c r="R177" s="1">
        <v>0.15</v>
      </c>
      <c r="S177" s="1"/>
      <c r="T177">
        <v>5</v>
      </c>
      <c r="U177" s="8">
        <v>0.44</v>
      </c>
      <c r="V177" s="8">
        <v>0.18</v>
      </c>
      <c r="W177" s="8">
        <v>0.4</v>
      </c>
    </row>
    <row r="178" spans="1:23" x14ac:dyDescent="0.2">
      <c r="A178" t="s">
        <v>23</v>
      </c>
      <c r="B178" t="s">
        <v>21</v>
      </c>
      <c r="C178">
        <v>8</v>
      </c>
      <c r="D178" t="s">
        <v>5</v>
      </c>
      <c r="E178" s="9">
        <v>0.15</v>
      </c>
      <c r="F178" s="9">
        <v>0.11</v>
      </c>
      <c r="G178" s="9">
        <v>0.16</v>
      </c>
      <c r="H178">
        <v>0</v>
      </c>
      <c r="I178" s="23">
        <f t="shared" si="8"/>
        <v>1036.7255756846316</v>
      </c>
      <c r="J178" s="23">
        <f t="shared" si="9"/>
        <v>15</v>
      </c>
      <c r="K178" s="23">
        <f t="shared" si="10"/>
        <v>11</v>
      </c>
      <c r="L178" s="23">
        <f t="shared" si="11"/>
        <v>16</v>
      </c>
      <c r="M178" s="23"/>
      <c r="N178" t="s">
        <v>4</v>
      </c>
      <c r="O178">
        <v>8</v>
      </c>
      <c r="P178" t="s">
        <v>5</v>
      </c>
      <c r="Q178" s="1">
        <v>0.18</v>
      </c>
      <c r="R178" s="1">
        <v>0.1</v>
      </c>
      <c r="S178" s="1"/>
      <c r="T178">
        <v>0</v>
      </c>
      <c r="U178" s="8">
        <v>0.15</v>
      </c>
      <c r="V178" s="8">
        <v>0.11</v>
      </c>
      <c r="W178" s="8">
        <v>0.16</v>
      </c>
    </row>
    <row r="179" spans="1:23" x14ac:dyDescent="0.2">
      <c r="A179" t="s">
        <v>23</v>
      </c>
      <c r="B179" t="s">
        <v>21</v>
      </c>
      <c r="C179">
        <v>8</v>
      </c>
      <c r="D179" t="s">
        <v>5</v>
      </c>
      <c r="E179" s="9">
        <v>0.28000000000000003</v>
      </c>
      <c r="F179" s="9">
        <v>0.56000000000000005</v>
      </c>
      <c r="G179" s="9">
        <v>0.17</v>
      </c>
      <c r="H179">
        <v>10</v>
      </c>
      <c r="I179" s="23">
        <f t="shared" si="8"/>
        <v>10467.786721761193</v>
      </c>
      <c r="J179" s="23">
        <f t="shared" si="9"/>
        <v>28.000000000000004</v>
      </c>
      <c r="K179" s="23">
        <f t="shared" si="10"/>
        <v>56.000000000000007</v>
      </c>
      <c r="L179" s="23">
        <f t="shared" si="11"/>
        <v>17</v>
      </c>
      <c r="M179" s="23"/>
      <c r="N179" t="s">
        <v>4</v>
      </c>
      <c r="O179">
        <v>8</v>
      </c>
      <c r="P179" t="s">
        <v>5</v>
      </c>
      <c r="Q179" s="1">
        <v>0.2</v>
      </c>
      <c r="R179" s="1">
        <v>0.12</v>
      </c>
      <c r="S179" s="1"/>
      <c r="T179">
        <v>10</v>
      </c>
      <c r="U179" s="8">
        <v>0.28000000000000003</v>
      </c>
      <c r="V179" s="8">
        <v>0.56000000000000005</v>
      </c>
      <c r="W179" s="8">
        <v>0.17</v>
      </c>
    </row>
    <row r="180" spans="1:23" x14ac:dyDescent="0.2">
      <c r="A180" t="s">
        <v>23</v>
      </c>
      <c r="B180" t="s">
        <v>21</v>
      </c>
      <c r="C180">
        <v>8</v>
      </c>
      <c r="D180" t="s">
        <v>9</v>
      </c>
      <c r="E180" s="9">
        <v>0.2</v>
      </c>
      <c r="F180" s="9">
        <v>0.15</v>
      </c>
      <c r="G180" s="9">
        <v>0.11</v>
      </c>
      <c r="H180">
        <v>0</v>
      </c>
      <c r="I180" s="23">
        <f t="shared" si="8"/>
        <v>1295.9069696057895</v>
      </c>
      <c r="J180" s="23">
        <f t="shared" si="9"/>
        <v>20</v>
      </c>
      <c r="K180" s="23">
        <f t="shared" si="10"/>
        <v>15</v>
      </c>
      <c r="L180" s="23">
        <f t="shared" si="11"/>
        <v>11</v>
      </c>
      <c r="M180" s="23"/>
      <c r="N180" t="s">
        <v>4</v>
      </c>
      <c r="O180">
        <v>8</v>
      </c>
      <c r="P180" t="s">
        <v>9</v>
      </c>
      <c r="Q180" s="1">
        <v>0.1</v>
      </c>
      <c r="R180" s="1">
        <v>0.09</v>
      </c>
      <c r="S180" s="1"/>
      <c r="T180">
        <v>0</v>
      </c>
      <c r="U180" s="8">
        <v>0.2</v>
      </c>
      <c r="V180" s="8">
        <v>0.15</v>
      </c>
      <c r="W180" s="8">
        <v>0.11</v>
      </c>
    </row>
    <row r="181" spans="1:23" x14ac:dyDescent="0.2">
      <c r="A181" t="s">
        <v>23</v>
      </c>
      <c r="B181" t="s">
        <v>21</v>
      </c>
      <c r="C181">
        <v>8</v>
      </c>
      <c r="D181" t="s">
        <v>9</v>
      </c>
      <c r="E181" s="9">
        <v>0.19</v>
      </c>
      <c r="F181" s="9">
        <v>0.18</v>
      </c>
      <c r="G181" s="9">
        <v>0.12</v>
      </c>
      <c r="H181">
        <v>0</v>
      </c>
      <c r="I181" s="23">
        <f t="shared" si="8"/>
        <v>1611.6370312915637</v>
      </c>
      <c r="J181" s="23">
        <f t="shared" si="9"/>
        <v>19</v>
      </c>
      <c r="K181" s="23">
        <f t="shared" si="10"/>
        <v>18</v>
      </c>
      <c r="L181" s="23">
        <f t="shared" si="11"/>
        <v>12</v>
      </c>
      <c r="M181" s="23"/>
      <c r="N181" t="s">
        <v>4</v>
      </c>
      <c r="O181">
        <v>8</v>
      </c>
      <c r="P181" t="s">
        <v>9</v>
      </c>
      <c r="Q181" s="1">
        <v>0.16</v>
      </c>
      <c r="R181" s="1">
        <v>0.09</v>
      </c>
      <c r="S181" s="1"/>
      <c r="T181">
        <v>0</v>
      </c>
      <c r="U181" s="8">
        <v>0.19</v>
      </c>
      <c r="V181" s="8">
        <v>0.18</v>
      </c>
      <c r="W181" s="8">
        <v>0.12</v>
      </c>
    </row>
    <row r="182" spans="1:23" x14ac:dyDescent="0.2">
      <c r="A182" t="s">
        <v>23</v>
      </c>
      <c r="B182" t="s">
        <v>21</v>
      </c>
      <c r="C182">
        <v>8</v>
      </c>
      <c r="D182" t="s">
        <v>9</v>
      </c>
      <c r="E182" s="1">
        <v>0.3</v>
      </c>
      <c r="F182" s="1">
        <v>0.28000000000000003</v>
      </c>
      <c r="G182" s="1">
        <v>0.15</v>
      </c>
      <c r="H182">
        <v>0</v>
      </c>
      <c r="I182" s="23">
        <f t="shared" si="8"/>
        <v>4948.0084294039243</v>
      </c>
      <c r="J182" s="23">
        <f t="shared" si="9"/>
        <v>30</v>
      </c>
      <c r="K182" s="23">
        <f t="shared" si="10"/>
        <v>28.000000000000004</v>
      </c>
      <c r="L182" s="23">
        <f t="shared" si="11"/>
        <v>15</v>
      </c>
      <c r="M182" s="23"/>
      <c r="N182" t="s">
        <v>4</v>
      </c>
      <c r="O182">
        <v>8</v>
      </c>
      <c r="P182" t="s">
        <v>9</v>
      </c>
      <c r="Q182" s="1">
        <v>0.3</v>
      </c>
      <c r="R182" s="1">
        <v>0.28000000000000003</v>
      </c>
      <c r="S182" s="1">
        <v>0.15</v>
      </c>
      <c r="T182">
        <v>0</v>
      </c>
      <c r="U182" s="8"/>
      <c r="V182" s="8"/>
      <c r="W182" s="8"/>
    </row>
    <row r="183" spans="1:23" x14ac:dyDescent="0.2">
      <c r="A183" t="s">
        <v>23</v>
      </c>
      <c r="B183" t="s">
        <v>21</v>
      </c>
      <c r="C183">
        <v>9</v>
      </c>
      <c r="D183" t="s">
        <v>6</v>
      </c>
      <c r="E183" s="9">
        <v>0.35</v>
      </c>
      <c r="F183" s="9">
        <v>0.45</v>
      </c>
      <c r="G183" s="9">
        <v>0.36</v>
      </c>
      <c r="H183">
        <v>0</v>
      </c>
      <c r="I183" s="23">
        <f t="shared" si="8"/>
        <v>22266.03793231766</v>
      </c>
      <c r="J183" s="23">
        <f t="shared" si="9"/>
        <v>35</v>
      </c>
      <c r="K183" s="23">
        <f t="shared" si="10"/>
        <v>45</v>
      </c>
      <c r="L183" s="23">
        <f t="shared" si="11"/>
        <v>36</v>
      </c>
      <c r="M183" s="23"/>
      <c r="N183" t="s">
        <v>4</v>
      </c>
      <c r="O183">
        <v>9</v>
      </c>
      <c r="P183" t="s">
        <v>6</v>
      </c>
      <c r="Q183" s="1">
        <v>0.09</v>
      </c>
      <c r="R183" s="1">
        <v>3.5999999999999997E-2</v>
      </c>
      <c r="S183" s="1"/>
      <c r="T183">
        <v>0</v>
      </c>
      <c r="U183" s="8">
        <v>0.35</v>
      </c>
      <c r="V183" s="8">
        <v>0.45</v>
      </c>
      <c r="W183" s="8">
        <v>0.36</v>
      </c>
    </row>
    <row r="184" spans="1:23" x14ac:dyDescent="0.2">
      <c r="A184" t="s">
        <v>23</v>
      </c>
      <c r="B184" t="s">
        <v>21</v>
      </c>
      <c r="C184">
        <v>9</v>
      </c>
      <c r="D184" t="s">
        <v>5</v>
      </c>
      <c r="E184" s="9">
        <v>0.53</v>
      </c>
      <c r="F184" s="9">
        <v>0.25</v>
      </c>
      <c r="G184" s="9">
        <v>0.11</v>
      </c>
      <c r="H184">
        <v>0</v>
      </c>
      <c r="I184" s="23">
        <f t="shared" si="8"/>
        <v>5723.5891157589049</v>
      </c>
      <c r="J184" s="23">
        <f t="shared" si="9"/>
        <v>53</v>
      </c>
      <c r="K184" s="23">
        <f t="shared" si="10"/>
        <v>25</v>
      </c>
      <c r="L184" s="23">
        <f t="shared" si="11"/>
        <v>11</v>
      </c>
      <c r="M184" s="23"/>
      <c r="N184" t="s">
        <v>4</v>
      </c>
      <c r="O184">
        <v>9</v>
      </c>
      <c r="P184" t="s">
        <v>5</v>
      </c>
      <c r="Q184" s="1">
        <v>9.9000000000000005E-2</v>
      </c>
      <c r="R184" s="1">
        <v>5.5E-2</v>
      </c>
      <c r="S184" s="1"/>
      <c r="T184">
        <v>0</v>
      </c>
      <c r="U184" s="8">
        <v>0.53</v>
      </c>
      <c r="V184" s="8">
        <v>0.25</v>
      </c>
      <c r="W184" s="8">
        <v>0.11</v>
      </c>
    </row>
    <row r="185" spans="1:23" x14ac:dyDescent="0.2">
      <c r="A185" t="s">
        <v>23</v>
      </c>
      <c r="B185" t="s">
        <v>21</v>
      </c>
      <c r="C185">
        <v>9</v>
      </c>
      <c r="D185" t="s">
        <v>5</v>
      </c>
      <c r="E185" s="9">
        <v>0.13</v>
      </c>
      <c r="F185" s="9">
        <v>0.11</v>
      </c>
      <c r="G185" s="9">
        <v>0.13</v>
      </c>
      <c r="H185">
        <v>0</v>
      </c>
      <c r="I185" s="23">
        <f t="shared" si="8"/>
        <v>730.02759287792821</v>
      </c>
      <c r="J185" s="23">
        <f t="shared" si="9"/>
        <v>13</v>
      </c>
      <c r="K185" s="23">
        <f t="shared" si="10"/>
        <v>11</v>
      </c>
      <c r="L185" s="23">
        <f t="shared" si="11"/>
        <v>13</v>
      </c>
      <c r="M185" s="23"/>
      <c r="N185" t="s">
        <v>4</v>
      </c>
      <c r="O185">
        <v>9</v>
      </c>
      <c r="P185" t="s">
        <v>5</v>
      </c>
      <c r="Q185" s="1">
        <v>0.19</v>
      </c>
      <c r="R185" s="1">
        <v>0.1</v>
      </c>
      <c r="S185" s="1"/>
      <c r="T185">
        <v>0</v>
      </c>
      <c r="U185" s="8">
        <v>0.13</v>
      </c>
      <c r="V185" s="8">
        <v>0.11</v>
      </c>
      <c r="W185" s="8">
        <v>0.13</v>
      </c>
    </row>
    <row r="186" spans="1:23" x14ac:dyDescent="0.2">
      <c r="A186" t="s">
        <v>23</v>
      </c>
      <c r="B186" t="s">
        <v>21</v>
      </c>
      <c r="C186">
        <v>9</v>
      </c>
      <c r="D186" t="s">
        <v>5</v>
      </c>
      <c r="E186" s="9">
        <v>0.25</v>
      </c>
      <c r="F186" s="9">
        <v>0.3</v>
      </c>
      <c r="G186" s="9">
        <v>0.32</v>
      </c>
      <c r="H186">
        <v>50</v>
      </c>
      <c r="I186" s="23">
        <f t="shared" si="8"/>
        <v>9424.7779607693792</v>
      </c>
      <c r="J186" s="23">
        <f t="shared" si="9"/>
        <v>25</v>
      </c>
      <c r="K186" s="23">
        <f t="shared" si="10"/>
        <v>30</v>
      </c>
      <c r="L186" s="23">
        <f t="shared" si="11"/>
        <v>32</v>
      </c>
      <c r="M186" s="23"/>
      <c r="N186" t="s">
        <v>4</v>
      </c>
      <c r="O186">
        <v>9</v>
      </c>
      <c r="P186" t="s">
        <v>5</v>
      </c>
      <c r="Q186" s="1">
        <v>0.56000000000000005</v>
      </c>
      <c r="R186" s="1">
        <v>0.49</v>
      </c>
      <c r="S186" s="1"/>
      <c r="T186">
        <v>50</v>
      </c>
      <c r="U186" s="8">
        <v>0.25</v>
      </c>
      <c r="V186" s="8">
        <v>0.3</v>
      </c>
      <c r="W186" s="8">
        <v>0.32</v>
      </c>
    </row>
    <row r="187" spans="1:23" x14ac:dyDescent="0.2">
      <c r="A187" t="s">
        <v>23</v>
      </c>
      <c r="B187" t="s">
        <v>21</v>
      </c>
      <c r="C187">
        <v>9</v>
      </c>
      <c r="D187" t="s">
        <v>5</v>
      </c>
      <c r="E187" s="9">
        <v>0.15</v>
      </c>
      <c r="F187" s="9">
        <v>0.14000000000000001</v>
      </c>
      <c r="G187" s="9">
        <v>0.13</v>
      </c>
      <c r="H187">
        <v>0</v>
      </c>
      <c r="I187" s="23">
        <f t="shared" si="8"/>
        <v>1072.0684930375169</v>
      </c>
      <c r="J187" s="23">
        <f t="shared" si="9"/>
        <v>15</v>
      </c>
      <c r="K187" s="23">
        <f t="shared" si="10"/>
        <v>14.000000000000002</v>
      </c>
      <c r="L187" s="23">
        <f t="shared" si="11"/>
        <v>13</v>
      </c>
      <c r="M187" s="23"/>
      <c r="N187" t="s">
        <v>4</v>
      </c>
      <c r="O187">
        <v>9</v>
      </c>
      <c r="P187" t="s">
        <v>5</v>
      </c>
      <c r="Q187" s="1">
        <v>0.28000000000000003</v>
      </c>
      <c r="R187" s="1">
        <v>0.23</v>
      </c>
      <c r="S187" s="1"/>
      <c r="T187">
        <v>0</v>
      </c>
      <c r="U187" s="8">
        <v>0.15</v>
      </c>
      <c r="V187" s="8">
        <v>0.14000000000000001</v>
      </c>
      <c r="W187" s="8">
        <v>0.13</v>
      </c>
    </row>
    <row r="188" spans="1:23" x14ac:dyDescent="0.2">
      <c r="A188" t="s">
        <v>23</v>
      </c>
      <c r="B188" t="s">
        <v>21</v>
      </c>
      <c r="C188">
        <v>9</v>
      </c>
      <c r="D188" t="s">
        <v>5</v>
      </c>
      <c r="E188" s="1">
        <v>0.20399999999999999</v>
      </c>
      <c r="F188" s="1">
        <v>0.123</v>
      </c>
      <c r="G188" s="9"/>
      <c r="H188">
        <v>0</v>
      </c>
      <c r="I188" s="23">
        <f t="shared" si="8"/>
        <v>197.0721071596877</v>
      </c>
      <c r="J188" s="23">
        <f t="shared" si="9"/>
        <v>20.399999999999999</v>
      </c>
      <c r="K188" s="23">
        <f t="shared" si="10"/>
        <v>12.3</v>
      </c>
      <c r="L188" s="23">
        <f t="shared" si="11"/>
        <v>0</v>
      </c>
      <c r="M188" s="23"/>
      <c r="N188" t="s">
        <v>4</v>
      </c>
      <c r="O188">
        <v>9</v>
      </c>
      <c r="P188" t="s">
        <v>5</v>
      </c>
      <c r="Q188" s="1">
        <v>0.20399999999999999</v>
      </c>
      <c r="R188" s="1">
        <v>0.123</v>
      </c>
      <c r="S188" s="1"/>
      <c r="T188">
        <v>0</v>
      </c>
      <c r="U188" s="8"/>
      <c r="V188" s="8"/>
      <c r="W188" s="8"/>
    </row>
    <row r="189" spans="1:23" x14ac:dyDescent="0.2">
      <c r="A189" t="s">
        <v>23</v>
      </c>
      <c r="B189" t="s">
        <v>21</v>
      </c>
      <c r="C189">
        <v>9</v>
      </c>
      <c r="D189" t="s">
        <v>5</v>
      </c>
      <c r="E189" s="1">
        <v>0.109</v>
      </c>
      <c r="F189" s="1">
        <v>0.04</v>
      </c>
      <c r="G189" s="9"/>
      <c r="H189">
        <v>0</v>
      </c>
      <c r="I189" s="23">
        <f t="shared" si="8"/>
        <v>34.243359924128747</v>
      </c>
      <c r="J189" s="23">
        <f t="shared" si="9"/>
        <v>10.9</v>
      </c>
      <c r="K189" s="23">
        <f t="shared" si="10"/>
        <v>4</v>
      </c>
      <c r="L189" s="23">
        <f t="shared" si="11"/>
        <v>0</v>
      </c>
      <c r="M189" s="23"/>
      <c r="N189" t="s">
        <v>4</v>
      </c>
      <c r="O189">
        <v>9</v>
      </c>
      <c r="P189" t="s">
        <v>5</v>
      </c>
      <c r="Q189" s="1">
        <v>0.109</v>
      </c>
      <c r="R189" s="1">
        <v>0.04</v>
      </c>
      <c r="S189" s="1"/>
      <c r="T189">
        <v>0</v>
      </c>
      <c r="U189" s="8"/>
      <c r="V189" s="8"/>
      <c r="W189" s="8"/>
    </row>
    <row r="190" spans="1:23" x14ac:dyDescent="0.2">
      <c r="A190" t="s">
        <v>23</v>
      </c>
      <c r="B190" t="s">
        <v>21</v>
      </c>
      <c r="C190">
        <v>9</v>
      </c>
      <c r="D190" t="s">
        <v>9</v>
      </c>
      <c r="E190" s="9">
        <v>0.35</v>
      </c>
      <c r="F190" s="9">
        <v>0.34</v>
      </c>
      <c r="G190" s="9">
        <v>0.23</v>
      </c>
      <c r="H190">
        <v>0</v>
      </c>
      <c r="I190" s="23">
        <f t="shared" si="8"/>
        <v>10748.173866094079</v>
      </c>
      <c r="J190" s="23">
        <f t="shared" si="9"/>
        <v>35</v>
      </c>
      <c r="K190" s="23">
        <f t="shared" si="10"/>
        <v>34</v>
      </c>
      <c r="L190" s="23">
        <f t="shared" si="11"/>
        <v>23</v>
      </c>
      <c r="M190" s="23"/>
      <c r="N190" t="s">
        <v>4</v>
      </c>
      <c r="O190">
        <v>9</v>
      </c>
      <c r="P190" t="s">
        <v>9</v>
      </c>
      <c r="Q190" s="1">
        <v>0.18</v>
      </c>
      <c r="R190" s="1">
        <v>0.17</v>
      </c>
      <c r="S190" s="1"/>
      <c r="T190">
        <v>0</v>
      </c>
      <c r="U190" s="8">
        <v>0.35</v>
      </c>
      <c r="V190" s="8">
        <v>0.34</v>
      </c>
      <c r="W190" s="8">
        <v>0.23</v>
      </c>
    </row>
    <row r="191" spans="1:23" x14ac:dyDescent="0.2">
      <c r="A191" t="s">
        <v>23</v>
      </c>
      <c r="B191" t="s">
        <v>21</v>
      </c>
      <c r="C191">
        <v>9</v>
      </c>
      <c r="D191" t="s">
        <v>9</v>
      </c>
      <c r="E191" s="9">
        <v>0.17</v>
      </c>
      <c r="F191" s="9">
        <v>0.14000000000000001</v>
      </c>
      <c r="G191" s="9">
        <v>0.1</v>
      </c>
      <c r="H191">
        <v>0</v>
      </c>
      <c r="I191" s="23">
        <f t="shared" si="8"/>
        <v>934.62381444296352</v>
      </c>
      <c r="J191" s="23">
        <f t="shared" si="9"/>
        <v>17</v>
      </c>
      <c r="K191" s="23">
        <f t="shared" si="10"/>
        <v>14.000000000000002</v>
      </c>
      <c r="L191" s="23">
        <f t="shared" si="11"/>
        <v>10</v>
      </c>
      <c r="M191" s="23"/>
      <c r="N191" t="s">
        <v>4</v>
      </c>
      <c r="O191">
        <v>9</v>
      </c>
      <c r="P191" t="s">
        <v>9</v>
      </c>
      <c r="Q191" s="1">
        <v>0.32</v>
      </c>
      <c r="R191" s="1">
        <v>0.313</v>
      </c>
      <c r="S191" s="1"/>
      <c r="T191">
        <v>0</v>
      </c>
      <c r="U191" s="8">
        <v>0.17</v>
      </c>
      <c r="V191" s="8">
        <v>0.14000000000000001</v>
      </c>
      <c r="W191" s="8">
        <v>0.1</v>
      </c>
    </row>
    <row r="192" spans="1:23" x14ac:dyDescent="0.2">
      <c r="A192" t="s">
        <v>23</v>
      </c>
      <c r="B192" t="s">
        <v>21</v>
      </c>
      <c r="C192">
        <v>9</v>
      </c>
      <c r="D192" t="s">
        <v>9</v>
      </c>
      <c r="E192" s="9">
        <v>0.35</v>
      </c>
      <c r="F192" s="9">
        <v>0.25</v>
      </c>
      <c r="G192" s="9">
        <v>0.16</v>
      </c>
      <c r="H192">
        <v>0</v>
      </c>
      <c r="I192" s="23">
        <f t="shared" si="8"/>
        <v>5497.7871437821377</v>
      </c>
      <c r="J192" s="23">
        <f t="shared" si="9"/>
        <v>35</v>
      </c>
      <c r="K192" s="23">
        <f t="shared" si="10"/>
        <v>25</v>
      </c>
      <c r="L192" s="23">
        <f t="shared" si="11"/>
        <v>16</v>
      </c>
      <c r="M192" s="23"/>
      <c r="N192" t="s">
        <v>4</v>
      </c>
      <c r="O192">
        <v>9</v>
      </c>
      <c r="P192" t="s">
        <v>9</v>
      </c>
      <c r="Q192" s="1">
        <v>0.14000000000000001</v>
      </c>
      <c r="R192" s="1">
        <v>7.1999999999999995E-2</v>
      </c>
      <c r="S192" s="1"/>
      <c r="T192">
        <v>0</v>
      </c>
      <c r="U192" s="8">
        <v>0.35</v>
      </c>
      <c r="V192" s="8">
        <v>0.25</v>
      </c>
      <c r="W192" s="8">
        <v>0.16</v>
      </c>
    </row>
    <row r="193" spans="1:21" x14ac:dyDescent="0.2">
      <c r="A193" t="s">
        <v>23</v>
      </c>
      <c r="B193" t="s">
        <v>21</v>
      </c>
      <c r="C193">
        <v>10</v>
      </c>
      <c r="D193" t="s">
        <v>6</v>
      </c>
      <c r="E193" s="1">
        <v>6.8000000000000005E-2</v>
      </c>
      <c r="F193" s="1">
        <v>4.8000000000000001E-2</v>
      </c>
      <c r="H193">
        <v>0</v>
      </c>
      <c r="I193" s="23">
        <f t="shared" si="8"/>
        <v>25.635396053292713</v>
      </c>
      <c r="J193" s="23">
        <f t="shared" si="9"/>
        <v>6.8000000000000007</v>
      </c>
      <c r="K193" s="23">
        <f t="shared" si="10"/>
        <v>4.8</v>
      </c>
      <c r="L193" s="23">
        <f t="shared" si="11"/>
        <v>0</v>
      </c>
      <c r="M193" s="23"/>
      <c r="N193" t="s">
        <v>4</v>
      </c>
      <c r="O193">
        <v>10</v>
      </c>
      <c r="P193" t="s">
        <v>6</v>
      </c>
      <c r="Q193" s="1">
        <v>6.8000000000000005E-2</v>
      </c>
      <c r="R193" s="1">
        <v>4.8000000000000001E-2</v>
      </c>
      <c r="S193" s="1"/>
      <c r="T193">
        <v>0</v>
      </c>
    </row>
    <row r="194" spans="1:21" x14ac:dyDescent="0.2">
      <c r="A194" t="s">
        <v>23</v>
      </c>
      <c r="B194" t="s">
        <v>21</v>
      </c>
      <c r="C194">
        <v>10</v>
      </c>
      <c r="D194" t="s">
        <v>5</v>
      </c>
      <c r="E194" s="1">
        <v>0.26800000000000002</v>
      </c>
      <c r="F194" s="1">
        <v>0.23</v>
      </c>
      <c r="G194" s="1">
        <v>0.13600000000000001</v>
      </c>
      <c r="H194">
        <v>90</v>
      </c>
      <c r="I194" s="23">
        <f t="shared" si="8"/>
        <v>3292.0121098436725</v>
      </c>
      <c r="J194" s="23">
        <f t="shared" si="9"/>
        <v>26.8</v>
      </c>
      <c r="K194" s="23">
        <f t="shared" si="10"/>
        <v>23</v>
      </c>
      <c r="L194" s="23">
        <f t="shared" si="11"/>
        <v>13.600000000000001</v>
      </c>
      <c r="M194" s="23"/>
      <c r="N194" t="s">
        <v>4</v>
      </c>
      <c r="O194">
        <v>10</v>
      </c>
      <c r="P194" t="s">
        <v>5</v>
      </c>
      <c r="Q194" s="1">
        <v>0.26800000000000002</v>
      </c>
      <c r="R194" s="1">
        <v>0.23</v>
      </c>
      <c r="S194" s="1"/>
      <c r="T194">
        <v>90</v>
      </c>
    </row>
    <row r="195" spans="1:21" x14ac:dyDescent="0.2">
      <c r="A195" t="s">
        <v>23</v>
      </c>
      <c r="B195" t="s">
        <v>21</v>
      </c>
      <c r="C195">
        <v>10</v>
      </c>
      <c r="D195" t="s">
        <v>5</v>
      </c>
      <c r="E195" s="1">
        <v>0.17199999999999999</v>
      </c>
      <c r="F195" s="1">
        <v>0.14000000000000001</v>
      </c>
      <c r="G195" s="1">
        <v>6.6000000000000003E-2</v>
      </c>
      <c r="H195">
        <v>85</v>
      </c>
      <c r="I195" s="23">
        <f t="shared" ref="I195:I258" si="12">IF(L195&gt;0,(1/2)*PI()*((J195/2)*(K195/2))*L195,((J195/2)*(K195/2))*PI())</f>
        <v>624.10879656214843</v>
      </c>
      <c r="J195" s="23">
        <f t="shared" ref="J195:J258" si="13">E195*100</f>
        <v>17.2</v>
      </c>
      <c r="K195" s="23">
        <f t="shared" ref="K195:K258" si="14">F195*100</f>
        <v>14.000000000000002</v>
      </c>
      <c r="L195" s="23">
        <f t="shared" ref="L195:L258" si="15">G195*100</f>
        <v>6.6000000000000005</v>
      </c>
      <c r="M195" s="23"/>
      <c r="N195" t="s">
        <v>4</v>
      </c>
      <c r="O195">
        <v>10</v>
      </c>
      <c r="P195" t="s">
        <v>5</v>
      </c>
      <c r="Q195" s="1">
        <v>0.04</v>
      </c>
      <c r="R195" s="1">
        <v>2.8000000000000001E-2</v>
      </c>
      <c r="S195" s="1"/>
      <c r="T195">
        <v>0</v>
      </c>
    </row>
    <row r="196" spans="1:21" x14ac:dyDescent="0.2">
      <c r="A196" t="s">
        <v>23</v>
      </c>
      <c r="B196" t="s">
        <v>21</v>
      </c>
      <c r="C196">
        <v>10</v>
      </c>
      <c r="D196" t="s">
        <v>5</v>
      </c>
      <c r="E196" s="1">
        <v>5.6000000000000001E-2</v>
      </c>
      <c r="F196" s="1">
        <v>0.03</v>
      </c>
      <c r="G196" s="1">
        <v>1.2E-2</v>
      </c>
      <c r="H196">
        <v>0</v>
      </c>
      <c r="I196" s="23">
        <f t="shared" si="12"/>
        <v>7.9168134870462783</v>
      </c>
      <c r="J196" s="23">
        <f t="shared" si="13"/>
        <v>5.6000000000000005</v>
      </c>
      <c r="K196" s="23">
        <f t="shared" si="14"/>
        <v>3</v>
      </c>
      <c r="L196" s="23">
        <f t="shared" si="15"/>
        <v>1.2</v>
      </c>
      <c r="M196" s="23"/>
      <c r="N196" t="s">
        <v>4</v>
      </c>
      <c r="O196">
        <v>10</v>
      </c>
      <c r="P196" t="s">
        <v>5</v>
      </c>
      <c r="Q196" s="1">
        <v>5.6000000000000001E-2</v>
      </c>
      <c r="R196" s="1">
        <v>0.03</v>
      </c>
      <c r="S196" s="1"/>
      <c r="T196">
        <v>0</v>
      </c>
    </row>
    <row r="197" spans="1:21" x14ac:dyDescent="0.2">
      <c r="A197" t="s">
        <v>23</v>
      </c>
      <c r="B197" t="s">
        <v>21</v>
      </c>
      <c r="C197">
        <v>10</v>
      </c>
      <c r="D197" t="s">
        <v>5</v>
      </c>
      <c r="E197" s="1">
        <v>2.5999999999999999E-2</v>
      </c>
      <c r="F197" s="1">
        <v>2.4E-2</v>
      </c>
      <c r="G197" s="1">
        <v>8.0000000000000002E-3</v>
      </c>
      <c r="H197">
        <v>0</v>
      </c>
      <c r="I197" s="23">
        <f t="shared" si="12"/>
        <v>1.9603538158400309</v>
      </c>
      <c r="J197" s="23">
        <f t="shared" si="13"/>
        <v>2.6</v>
      </c>
      <c r="K197" s="23">
        <f t="shared" si="14"/>
        <v>2.4</v>
      </c>
      <c r="L197" s="23">
        <f t="shared" si="15"/>
        <v>0.8</v>
      </c>
      <c r="M197" s="23"/>
      <c r="N197" t="s">
        <v>4</v>
      </c>
      <c r="O197">
        <v>10</v>
      </c>
      <c r="P197" t="s">
        <v>5</v>
      </c>
      <c r="Q197" s="1">
        <v>2.5999999999999999E-2</v>
      </c>
      <c r="R197" s="1">
        <v>2.4E-2</v>
      </c>
      <c r="S197" s="1"/>
      <c r="T197">
        <v>0</v>
      </c>
    </row>
    <row r="198" spans="1:21" x14ac:dyDescent="0.2">
      <c r="A198" t="s">
        <v>23</v>
      </c>
      <c r="B198" t="s">
        <v>21</v>
      </c>
      <c r="C198">
        <v>10</v>
      </c>
      <c r="D198" t="s">
        <v>5</v>
      </c>
      <c r="E198" s="1">
        <v>0.114</v>
      </c>
      <c r="F198" s="1">
        <v>6.4000000000000001E-2</v>
      </c>
      <c r="G198" s="1">
        <v>0.02</v>
      </c>
      <c r="H198">
        <v>40</v>
      </c>
      <c r="I198" s="23">
        <f t="shared" si="12"/>
        <v>57.302650001477829</v>
      </c>
      <c r="J198" s="23">
        <f t="shared" si="13"/>
        <v>11.4</v>
      </c>
      <c r="K198" s="23">
        <f t="shared" si="14"/>
        <v>6.4</v>
      </c>
      <c r="L198" s="23">
        <f t="shared" si="15"/>
        <v>2</v>
      </c>
      <c r="M198" s="23"/>
      <c r="N198" t="s">
        <v>4</v>
      </c>
      <c r="O198">
        <v>10</v>
      </c>
      <c r="P198" t="s">
        <v>5</v>
      </c>
      <c r="Q198" s="1">
        <v>0.114</v>
      </c>
      <c r="R198" s="1">
        <v>6.4000000000000001E-2</v>
      </c>
      <c r="S198" s="1"/>
      <c r="T198">
        <v>40</v>
      </c>
    </row>
    <row r="199" spans="1:21" x14ac:dyDescent="0.2">
      <c r="A199" t="s">
        <v>23</v>
      </c>
      <c r="B199" t="s">
        <v>21</v>
      </c>
      <c r="C199">
        <v>10</v>
      </c>
      <c r="D199" t="s">
        <v>5</v>
      </c>
      <c r="E199" s="1">
        <v>0.312</v>
      </c>
      <c r="F199" s="1">
        <v>0.25</v>
      </c>
      <c r="G199" s="1">
        <v>0.06</v>
      </c>
      <c r="H199">
        <v>90</v>
      </c>
      <c r="I199" s="23">
        <f t="shared" si="12"/>
        <v>1837.831702350029</v>
      </c>
      <c r="J199" s="23">
        <f t="shared" si="13"/>
        <v>31.2</v>
      </c>
      <c r="K199" s="23">
        <f t="shared" si="14"/>
        <v>25</v>
      </c>
      <c r="L199" s="23">
        <f t="shared" si="15"/>
        <v>6</v>
      </c>
      <c r="M199" s="23"/>
      <c r="N199" t="s">
        <v>4</v>
      </c>
      <c r="O199">
        <v>10</v>
      </c>
      <c r="P199" t="s">
        <v>5</v>
      </c>
      <c r="Q199" s="1">
        <v>0.312</v>
      </c>
      <c r="R199" s="1">
        <v>0.25</v>
      </c>
      <c r="S199" s="1"/>
      <c r="T199">
        <v>90</v>
      </c>
    </row>
    <row r="200" spans="1:21" x14ac:dyDescent="0.2">
      <c r="A200" t="s">
        <v>23</v>
      </c>
      <c r="B200" t="s">
        <v>21</v>
      </c>
      <c r="C200">
        <v>10</v>
      </c>
      <c r="D200" t="s">
        <v>9</v>
      </c>
      <c r="E200" s="1">
        <v>0.13800000000000001</v>
      </c>
      <c r="F200" s="1">
        <v>0.11</v>
      </c>
      <c r="G200" s="1">
        <v>8.5999999999999993E-2</v>
      </c>
      <c r="H200">
        <v>0</v>
      </c>
      <c r="I200" s="23">
        <f t="shared" si="12"/>
        <v>512.66079717605044</v>
      </c>
      <c r="J200" s="23">
        <f t="shared" si="13"/>
        <v>13.8</v>
      </c>
      <c r="K200" s="23">
        <f t="shared" si="14"/>
        <v>11</v>
      </c>
      <c r="L200" s="23">
        <f t="shared" si="15"/>
        <v>8.6</v>
      </c>
      <c r="M200" s="23"/>
      <c r="N200" t="s">
        <v>4</v>
      </c>
      <c r="O200">
        <v>10</v>
      </c>
      <c r="P200" t="s">
        <v>9</v>
      </c>
      <c r="Q200" s="1">
        <v>0.13800000000000001</v>
      </c>
      <c r="R200" s="1">
        <v>0.11</v>
      </c>
      <c r="S200" s="1"/>
      <c r="T200">
        <v>0</v>
      </c>
    </row>
    <row r="201" spans="1:21" x14ac:dyDescent="0.2">
      <c r="A201" t="s">
        <v>23</v>
      </c>
      <c r="B201" t="s">
        <v>21</v>
      </c>
      <c r="C201">
        <v>10</v>
      </c>
      <c r="D201" t="s">
        <v>9</v>
      </c>
      <c r="E201" s="1">
        <v>0.26</v>
      </c>
      <c r="F201" s="1">
        <v>0.248</v>
      </c>
      <c r="G201" s="1">
        <v>0.14000000000000001</v>
      </c>
      <c r="H201">
        <v>0</v>
      </c>
      <c r="I201" s="23">
        <f t="shared" si="12"/>
        <v>3544.9731503107237</v>
      </c>
      <c r="J201" s="23">
        <f t="shared" si="13"/>
        <v>26</v>
      </c>
      <c r="K201" s="23">
        <f t="shared" si="14"/>
        <v>24.8</v>
      </c>
      <c r="L201" s="23">
        <f t="shared" si="15"/>
        <v>14.000000000000002</v>
      </c>
      <c r="M201" s="23"/>
      <c r="N201" t="s">
        <v>4</v>
      </c>
      <c r="O201">
        <v>10</v>
      </c>
      <c r="P201" t="s">
        <v>9</v>
      </c>
      <c r="Q201" s="1">
        <v>0.26</v>
      </c>
      <c r="R201" s="1">
        <v>0.248</v>
      </c>
      <c r="S201" s="1"/>
      <c r="T201">
        <v>0</v>
      </c>
    </row>
    <row r="202" spans="1:21" x14ac:dyDescent="0.2">
      <c r="A202" t="s">
        <v>23</v>
      </c>
      <c r="B202" t="s">
        <v>21</v>
      </c>
      <c r="C202">
        <v>10</v>
      </c>
      <c r="D202" t="s">
        <v>9</v>
      </c>
      <c r="E202" s="1">
        <v>0.104</v>
      </c>
      <c r="F202" s="1">
        <v>8.5999999999999993E-2</v>
      </c>
      <c r="G202" s="1">
        <v>4.8000000000000001E-2</v>
      </c>
      <c r="H202">
        <v>10</v>
      </c>
      <c r="I202" s="23">
        <f t="shared" si="12"/>
        <v>168.59042816224263</v>
      </c>
      <c r="J202" s="23">
        <f t="shared" si="13"/>
        <v>10.4</v>
      </c>
      <c r="K202" s="23">
        <f t="shared" si="14"/>
        <v>8.6</v>
      </c>
      <c r="L202" s="23">
        <f t="shared" si="15"/>
        <v>4.8</v>
      </c>
      <c r="M202" s="23"/>
      <c r="N202" t="s">
        <v>4</v>
      </c>
      <c r="O202">
        <v>10</v>
      </c>
      <c r="P202" t="s">
        <v>9</v>
      </c>
      <c r="Q202" s="1">
        <v>0.104</v>
      </c>
      <c r="R202" s="1">
        <v>8.5999999999999993E-2</v>
      </c>
      <c r="S202" s="1"/>
      <c r="T202">
        <v>10</v>
      </c>
    </row>
    <row r="203" spans="1:21" x14ac:dyDescent="0.2">
      <c r="A203" t="s">
        <v>24</v>
      </c>
      <c r="B203" t="s">
        <v>22</v>
      </c>
      <c r="C203">
        <v>1</v>
      </c>
      <c r="D203" t="s">
        <v>5</v>
      </c>
      <c r="E203" s="1">
        <v>2.52</v>
      </c>
      <c r="F203" s="1">
        <v>1.39</v>
      </c>
      <c r="G203" s="1">
        <v>1.1200000000000001</v>
      </c>
      <c r="H203">
        <v>15</v>
      </c>
      <c r="I203" s="23">
        <f t="shared" si="12"/>
        <v>1540611.9045792059</v>
      </c>
      <c r="J203" s="23">
        <f t="shared" si="13"/>
        <v>252</v>
      </c>
      <c r="K203" s="23">
        <f t="shared" si="14"/>
        <v>139</v>
      </c>
      <c r="L203" s="23">
        <f t="shared" si="15"/>
        <v>112.00000000000001</v>
      </c>
      <c r="M203" s="23"/>
      <c r="Q203" s="1"/>
      <c r="R203" s="1"/>
      <c r="S203" s="1"/>
    </row>
    <row r="204" spans="1:21" x14ac:dyDescent="0.2">
      <c r="A204" t="s">
        <v>24</v>
      </c>
      <c r="B204" t="s">
        <v>22</v>
      </c>
      <c r="C204">
        <v>1</v>
      </c>
      <c r="D204" t="s">
        <v>9</v>
      </c>
      <c r="E204" s="1">
        <v>0.104</v>
      </c>
      <c r="F204" s="1">
        <v>8.7999999999999995E-2</v>
      </c>
      <c r="G204" s="1">
        <v>5.8000000000000003E-2</v>
      </c>
      <c r="H204">
        <v>0</v>
      </c>
      <c r="I204" s="23">
        <f t="shared" si="12"/>
        <v>208.45095575098995</v>
      </c>
      <c r="J204" s="23">
        <f t="shared" si="13"/>
        <v>10.4</v>
      </c>
      <c r="K204" s="23">
        <f t="shared" si="14"/>
        <v>8.7999999999999989</v>
      </c>
      <c r="L204" s="23">
        <f t="shared" si="15"/>
        <v>5.8000000000000007</v>
      </c>
      <c r="M204" s="23"/>
      <c r="Q204" s="1"/>
      <c r="R204" s="1"/>
      <c r="S204" s="1"/>
      <c r="U204" t="s">
        <v>35</v>
      </c>
    </row>
    <row r="205" spans="1:21" x14ac:dyDescent="0.2">
      <c r="A205" t="s">
        <v>24</v>
      </c>
      <c r="B205" t="s">
        <v>22</v>
      </c>
      <c r="C205">
        <v>1</v>
      </c>
      <c r="D205" t="s">
        <v>9</v>
      </c>
      <c r="E205" s="1">
        <v>7.0000000000000007E-2</v>
      </c>
      <c r="F205" s="1">
        <v>4.8000000000000001E-2</v>
      </c>
      <c r="G205" s="1">
        <v>3.7999999999999999E-2</v>
      </c>
      <c r="H205">
        <v>0</v>
      </c>
      <c r="I205" s="23">
        <f t="shared" si="12"/>
        <v>50.139818751293099</v>
      </c>
      <c r="J205" s="23">
        <f t="shared" si="13"/>
        <v>7.0000000000000009</v>
      </c>
      <c r="K205" s="23">
        <f t="shared" si="14"/>
        <v>4.8</v>
      </c>
      <c r="L205" s="23">
        <f t="shared" si="15"/>
        <v>3.8</v>
      </c>
      <c r="M205" s="23"/>
      <c r="Q205" s="1"/>
      <c r="R205" s="1"/>
      <c r="S205" s="1"/>
      <c r="U205" t="s">
        <v>36</v>
      </c>
    </row>
    <row r="206" spans="1:21" x14ac:dyDescent="0.2">
      <c r="A206" t="s">
        <v>24</v>
      </c>
      <c r="B206" t="s">
        <v>22</v>
      </c>
      <c r="C206">
        <v>1</v>
      </c>
      <c r="D206" t="s">
        <v>6</v>
      </c>
      <c r="E206" s="1">
        <v>0.43</v>
      </c>
      <c r="F206" s="1">
        <v>0.22600000000000001</v>
      </c>
      <c r="H206">
        <v>5</v>
      </c>
      <c r="I206" s="23">
        <f t="shared" si="12"/>
        <v>763.24993518964027</v>
      </c>
      <c r="J206" s="23">
        <f t="shared" si="13"/>
        <v>43</v>
      </c>
      <c r="K206" s="23">
        <f t="shared" si="14"/>
        <v>22.6</v>
      </c>
      <c r="L206" s="23">
        <f t="shared" si="15"/>
        <v>0</v>
      </c>
      <c r="M206" s="23"/>
      <c r="Q206" s="1"/>
      <c r="R206" s="1"/>
      <c r="S206" s="1"/>
      <c r="U206" t="s">
        <v>37</v>
      </c>
    </row>
    <row r="207" spans="1:21" x14ac:dyDescent="0.2">
      <c r="A207" t="s">
        <v>24</v>
      </c>
      <c r="B207" t="s">
        <v>22</v>
      </c>
      <c r="C207">
        <v>1</v>
      </c>
      <c r="D207" t="s">
        <v>6</v>
      </c>
      <c r="E207" s="1">
        <v>0.25</v>
      </c>
      <c r="F207" s="1">
        <v>0.14599999999999999</v>
      </c>
      <c r="H207">
        <v>0</v>
      </c>
      <c r="I207" s="23">
        <f t="shared" si="12"/>
        <v>286.67032964006864</v>
      </c>
      <c r="J207" s="23">
        <f t="shared" si="13"/>
        <v>25</v>
      </c>
      <c r="K207" s="23">
        <f t="shared" si="14"/>
        <v>14.6</v>
      </c>
      <c r="L207" s="23">
        <f t="shared" si="15"/>
        <v>0</v>
      </c>
      <c r="M207" s="23"/>
      <c r="Q207" s="1"/>
      <c r="R207" s="1"/>
      <c r="S207" s="1"/>
      <c r="U207" t="s">
        <v>38</v>
      </c>
    </row>
    <row r="208" spans="1:21" x14ac:dyDescent="0.2">
      <c r="A208" t="s">
        <v>24</v>
      </c>
      <c r="B208" t="s">
        <v>22</v>
      </c>
      <c r="C208">
        <v>2</v>
      </c>
      <c r="D208" t="s">
        <v>6</v>
      </c>
      <c r="E208" s="1">
        <v>0.60199999999999998</v>
      </c>
      <c r="F208" s="1">
        <v>0.47</v>
      </c>
      <c r="H208">
        <v>5</v>
      </c>
      <c r="I208" s="23">
        <f t="shared" si="12"/>
        <v>2222.2055635167399</v>
      </c>
      <c r="J208" s="23">
        <f t="shared" si="13"/>
        <v>60.199999999999996</v>
      </c>
      <c r="K208" s="23">
        <f t="shared" si="14"/>
        <v>47</v>
      </c>
      <c r="L208" s="23">
        <f t="shared" si="15"/>
        <v>0</v>
      </c>
      <c r="M208" s="23"/>
      <c r="Q208" s="1"/>
      <c r="R208" s="1"/>
      <c r="S208" s="1"/>
      <c r="U208" t="s">
        <v>39</v>
      </c>
    </row>
    <row r="209" spans="1:13" x14ac:dyDescent="0.2">
      <c r="A209" t="s">
        <v>24</v>
      </c>
      <c r="B209" t="s">
        <v>22</v>
      </c>
      <c r="C209">
        <v>2</v>
      </c>
      <c r="D209" t="s">
        <v>6</v>
      </c>
      <c r="E209" s="1">
        <v>0.05</v>
      </c>
      <c r="F209" s="1">
        <v>6.2E-2</v>
      </c>
      <c r="H209">
        <v>0</v>
      </c>
      <c r="I209" s="23">
        <f t="shared" si="12"/>
        <v>24.347343065320896</v>
      </c>
      <c r="J209" s="23">
        <f t="shared" si="13"/>
        <v>5</v>
      </c>
      <c r="K209" s="23">
        <f t="shared" si="14"/>
        <v>6.2</v>
      </c>
      <c r="L209" s="23">
        <f t="shared" si="15"/>
        <v>0</v>
      </c>
      <c r="M209" s="23"/>
    </row>
    <row r="210" spans="1:13" x14ac:dyDescent="0.2">
      <c r="A210" t="s">
        <v>24</v>
      </c>
      <c r="B210" t="s">
        <v>22</v>
      </c>
      <c r="C210">
        <v>2</v>
      </c>
      <c r="D210" t="s">
        <v>6</v>
      </c>
      <c r="E210" s="1">
        <v>0.112</v>
      </c>
      <c r="F210" s="1">
        <v>0.06</v>
      </c>
      <c r="H210">
        <v>0</v>
      </c>
      <c r="I210" s="23">
        <f t="shared" si="12"/>
        <v>52.778756580308524</v>
      </c>
      <c r="J210" s="23">
        <f t="shared" si="13"/>
        <v>11.200000000000001</v>
      </c>
      <c r="K210" s="23">
        <f t="shared" si="14"/>
        <v>6</v>
      </c>
      <c r="L210" s="23">
        <f t="shared" si="15"/>
        <v>0</v>
      </c>
      <c r="M210" s="23"/>
    </row>
    <row r="211" spans="1:13" x14ac:dyDescent="0.2">
      <c r="A211" t="s">
        <v>24</v>
      </c>
      <c r="B211" t="s">
        <v>22</v>
      </c>
      <c r="C211">
        <v>2</v>
      </c>
      <c r="D211" t="s">
        <v>6</v>
      </c>
      <c r="E211" s="1">
        <v>0.23799999999999999</v>
      </c>
      <c r="F211" s="1">
        <v>0.218</v>
      </c>
      <c r="H211">
        <v>25</v>
      </c>
      <c r="I211" s="23">
        <f t="shared" si="12"/>
        <v>407.49598309713201</v>
      </c>
      <c r="J211" s="23">
        <f t="shared" si="13"/>
        <v>23.799999999999997</v>
      </c>
      <c r="K211" s="23">
        <f t="shared" si="14"/>
        <v>21.8</v>
      </c>
      <c r="L211" s="23">
        <f t="shared" si="15"/>
        <v>0</v>
      </c>
      <c r="M211" s="23"/>
    </row>
    <row r="212" spans="1:13" x14ac:dyDescent="0.2">
      <c r="A212" t="s">
        <v>24</v>
      </c>
      <c r="B212" t="s">
        <v>22</v>
      </c>
      <c r="C212">
        <v>2</v>
      </c>
      <c r="D212" t="s">
        <v>6</v>
      </c>
      <c r="E212" s="1">
        <v>0.19400000000000001</v>
      </c>
      <c r="F212" s="1">
        <v>8.2000000000000003E-2</v>
      </c>
      <c r="H212">
        <v>2</v>
      </c>
      <c r="I212" s="23">
        <f t="shared" si="12"/>
        <v>124.94113983326611</v>
      </c>
      <c r="J212" s="23">
        <f t="shared" si="13"/>
        <v>19.400000000000002</v>
      </c>
      <c r="K212" s="23">
        <f t="shared" si="14"/>
        <v>8.2000000000000011</v>
      </c>
      <c r="L212" s="23">
        <f t="shared" si="15"/>
        <v>0</v>
      </c>
      <c r="M212" s="23"/>
    </row>
    <row r="213" spans="1:13" x14ac:dyDescent="0.2">
      <c r="A213" t="s">
        <v>24</v>
      </c>
      <c r="B213" t="s">
        <v>22</v>
      </c>
      <c r="C213">
        <v>3</v>
      </c>
      <c r="D213" t="s">
        <v>6</v>
      </c>
      <c r="E213" s="1">
        <v>0.42</v>
      </c>
      <c r="F213" s="1">
        <v>0.47599999999999998</v>
      </c>
      <c r="H213">
        <v>2</v>
      </c>
      <c r="I213" s="23">
        <f t="shared" si="12"/>
        <v>1570.1680082641785</v>
      </c>
      <c r="J213" s="23">
        <f t="shared" si="13"/>
        <v>42</v>
      </c>
      <c r="K213" s="23">
        <f t="shared" si="14"/>
        <v>47.599999999999994</v>
      </c>
      <c r="L213" s="23">
        <f t="shared" si="15"/>
        <v>0</v>
      </c>
      <c r="M213" s="23"/>
    </row>
    <row r="214" spans="1:13" x14ac:dyDescent="0.2">
      <c r="A214" t="s">
        <v>24</v>
      </c>
      <c r="B214" t="s">
        <v>22</v>
      </c>
      <c r="C214">
        <v>3</v>
      </c>
      <c r="D214" t="s">
        <v>6</v>
      </c>
      <c r="E214" s="1">
        <v>0.374</v>
      </c>
      <c r="F214" s="1">
        <v>0.152</v>
      </c>
      <c r="H214">
        <v>66</v>
      </c>
      <c r="I214" s="23">
        <f t="shared" si="12"/>
        <v>446.48314792818132</v>
      </c>
      <c r="J214" s="23">
        <f t="shared" si="13"/>
        <v>37.4</v>
      </c>
      <c r="K214" s="23">
        <f t="shared" si="14"/>
        <v>15.2</v>
      </c>
      <c r="L214" s="23">
        <f t="shared" si="15"/>
        <v>0</v>
      </c>
      <c r="M214" s="23"/>
    </row>
    <row r="215" spans="1:13" x14ac:dyDescent="0.2">
      <c r="A215" t="s">
        <v>24</v>
      </c>
      <c r="B215" t="s">
        <v>22</v>
      </c>
      <c r="C215">
        <v>3</v>
      </c>
      <c r="D215" t="s">
        <v>6</v>
      </c>
      <c r="E215" s="1">
        <v>0.67</v>
      </c>
      <c r="F215" s="1">
        <v>0.62</v>
      </c>
      <c r="H215">
        <v>40</v>
      </c>
      <c r="I215" s="23">
        <f t="shared" si="12"/>
        <v>3262.5439707529999</v>
      </c>
      <c r="J215" s="23">
        <f t="shared" si="13"/>
        <v>67</v>
      </c>
      <c r="K215" s="23">
        <f t="shared" si="14"/>
        <v>62</v>
      </c>
      <c r="L215" s="23">
        <f t="shared" si="15"/>
        <v>0</v>
      </c>
      <c r="M215" s="23"/>
    </row>
    <row r="216" spans="1:13" x14ac:dyDescent="0.2">
      <c r="A216" t="s">
        <v>24</v>
      </c>
      <c r="B216" t="s">
        <v>22</v>
      </c>
      <c r="C216">
        <v>3</v>
      </c>
      <c r="D216" t="s">
        <v>6</v>
      </c>
      <c r="E216" s="1">
        <v>6.8000000000000005E-2</v>
      </c>
      <c r="F216" s="1">
        <v>5.1999999999999998E-2</v>
      </c>
      <c r="H216">
        <v>0</v>
      </c>
      <c r="I216" s="23">
        <f t="shared" si="12"/>
        <v>27.771679057733778</v>
      </c>
      <c r="J216" s="23">
        <f t="shared" si="13"/>
        <v>6.8000000000000007</v>
      </c>
      <c r="K216" s="23">
        <f t="shared" si="14"/>
        <v>5.2</v>
      </c>
      <c r="L216" s="23">
        <f t="shared" si="15"/>
        <v>0</v>
      </c>
      <c r="M216" s="23"/>
    </row>
    <row r="217" spans="1:13" x14ac:dyDescent="0.2">
      <c r="A217" t="s">
        <v>24</v>
      </c>
      <c r="B217" t="s">
        <v>22</v>
      </c>
      <c r="C217">
        <v>3</v>
      </c>
      <c r="D217" t="s">
        <v>6</v>
      </c>
      <c r="E217" s="1">
        <v>2.8000000000000001E-2</v>
      </c>
      <c r="F217" s="1">
        <v>0.02</v>
      </c>
      <c r="H217">
        <v>0</v>
      </c>
      <c r="I217" s="23">
        <f t="shared" si="12"/>
        <v>4.3982297150257104</v>
      </c>
      <c r="J217" s="23">
        <f t="shared" si="13"/>
        <v>2.8000000000000003</v>
      </c>
      <c r="K217" s="23">
        <f t="shared" si="14"/>
        <v>2</v>
      </c>
      <c r="L217" s="23">
        <f t="shared" si="15"/>
        <v>0</v>
      </c>
      <c r="M217" s="23"/>
    </row>
    <row r="218" spans="1:13" x14ac:dyDescent="0.2">
      <c r="A218" t="s">
        <v>24</v>
      </c>
      <c r="B218" t="s">
        <v>22</v>
      </c>
      <c r="C218">
        <v>4</v>
      </c>
      <c r="D218" t="s">
        <v>5</v>
      </c>
      <c r="E218" s="1">
        <v>1.44</v>
      </c>
      <c r="F218" s="1">
        <v>0.91</v>
      </c>
      <c r="G218" s="1">
        <v>0.59</v>
      </c>
      <c r="H218">
        <v>2</v>
      </c>
      <c r="I218" s="23">
        <f t="shared" si="12"/>
        <v>303609.79722822481</v>
      </c>
      <c r="J218" s="23">
        <f t="shared" si="13"/>
        <v>144</v>
      </c>
      <c r="K218" s="23">
        <f t="shared" si="14"/>
        <v>91</v>
      </c>
      <c r="L218" s="23">
        <f t="shared" si="15"/>
        <v>59</v>
      </c>
      <c r="M218" s="23"/>
    </row>
    <row r="219" spans="1:13" x14ac:dyDescent="0.2">
      <c r="A219" t="s">
        <v>24</v>
      </c>
      <c r="B219" t="s">
        <v>22</v>
      </c>
      <c r="C219">
        <v>4</v>
      </c>
      <c r="D219" t="s">
        <v>6</v>
      </c>
      <c r="E219" s="1">
        <v>0.94799999999999995</v>
      </c>
      <c r="F219" s="1">
        <v>0.5</v>
      </c>
      <c r="H219">
        <v>50</v>
      </c>
      <c r="I219" s="23">
        <f t="shared" si="12"/>
        <v>3722.7872945039048</v>
      </c>
      <c r="J219" s="23">
        <f t="shared" si="13"/>
        <v>94.8</v>
      </c>
      <c r="K219" s="23">
        <f t="shared" si="14"/>
        <v>50</v>
      </c>
      <c r="L219" s="23">
        <f t="shared" si="15"/>
        <v>0</v>
      </c>
      <c r="M219" s="23"/>
    </row>
    <row r="220" spans="1:13" x14ac:dyDescent="0.2">
      <c r="A220" t="s">
        <v>24</v>
      </c>
      <c r="B220" t="s">
        <v>22</v>
      </c>
      <c r="C220">
        <v>4</v>
      </c>
      <c r="D220" t="s">
        <v>6</v>
      </c>
      <c r="E220" s="1">
        <v>0.79</v>
      </c>
      <c r="F220" s="1">
        <v>0.84</v>
      </c>
      <c r="H220">
        <v>30</v>
      </c>
      <c r="I220" s="23">
        <f t="shared" si="12"/>
        <v>5211.9022123054665</v>
      </c>
      <c r="J220" s="23">
        <f t="shared" si="13"/>
        <v>79</v>
      </c>
      <c r="K220" s="23">
        <f t="shared" si="14"/>
        <v>84</v>
      </c>
      <c r="L220" s="23">
        <f t="shared" si="15"/>
        <v>0</v>
      </c>
      <c r="M220" s="23"/>
    </row>
    <row r="221" spans="1:13" x14ac:dyDescent="0.2">
      <c r="A221" t="s">
        <v>24</v>
      </c>
      <c r="B221" t="s">
        <v>22</v>
      </c>
      <c r="C221">
        <v>4</v>
      </c>
      <c r="D221" t="s">
        <v>6</v>
      </c>
      <c r="E221" s="1">
        <v>1.99</v>
      </c>
      <c r="F221" s="1">
        <v>1.79</v>
      </c>
      <c r="H221">
        <v>75</v>
      </c>
      <c r="I221" s="23">
        <f t="shared" si="12"/>
        <v>27976.667978380505</v>
      </c>
      <c r="J221" s="23">
        <f t="shared" si="13"/>
        <v>199</v>
      </c>
      <c r="K221" s="23">
        <f t="shared" si="14"/>
        <v>179</v>
      </c>
      <c r="L221" s="23">
        <f t="shared" si="15"/>
        <v>0</v>
      </c>
      <c r="M221" s="23"/>
    </row>
    <row r="222" spans="1:13" x14ac:dyDescent="0.2">
      <c r="A222" t="s">
        <v>24</v>
      </c>
      <c r="B222" t="s">
        <v>22</v>
      </c>
      <c r="C222">
        <v>4</v>
      </c>
      <c r="D222" t="s">
        <v>6</v>
      </c>
      <c r="E222" s="1">
        <v>1.03</v>
      </c>
      <c r="F222" s="1">
        <v>0.75</v>
      </c>
      <c r="H222">
        <v>40</v>
      </c>
      <c r="I222" s="23">
        <f t="shared" si="12"/>
        <v>6067.200812245288</v>
      </c>
      <c r="J222" s="23">
        <f t="shared" si="13"/>
        <v>103</v>
      </c>
      <c r="K222" s="23">
        <f t="shared" si="14"/>
        <v>75</v>
      </c>
      <c r="L222" s="23">
        <f t="shared" si="15"/>
        <v>0</v>
      </c>
      <c r="M222" s="23"/>
    </row>
    <row r="223" spans="1:13" x14ac:dyDescent="0.2">
      <c r="A223" t="s">
        <v>24</v>
      </c>
      <c r="B223" t="s">
        <v>22</v>
      </c>
      <c r="C223">
        <v>5</v>
      </c>
      <c r="D223" t="s">
        <v>5</v>
      </c>
      <c r="E223" s="1">
        <v>0.89800000000000002</v>
      </c>
      <c r="F223" s="1">
        <v>0.36</v>
      </c>
      <c r="G223" s="1">
        <v>0.52</v>
      </c>
      <c r="H223">
        <v>80</v>
      </c>
      <c r="I223" s="23">
        <f t="shared" si="12"/>
        <v>66014.914748413037</v>
      </c>
      <c r="J223" s="23">
        <f t="shared" si="13"/>
        <v>89.8</v>
      </c>
      <c r="K223" s="23">
        <f t="shared" si="14"/>
        <v>36</v>
      </c>
      <c r="L223" s="23">
        <f t="shared" si="15"/>
        <v>52</v>
      </c>
      <c r="M223" s="23"/>
    </row>
    <row r="224" spans="1:13" x14ac:dyDescent="0.2">
      <c r="A224" t="s">
        <v>24</v>
      </c>
      <c r="B224" t="s">
        <v>22</v>
      </c>
      <c r="C224">
        <v>5</v>
      </c>
      <c r="D224" t="s">
        <v>6</v>
      </c>
      <c r="E224" s="1">
        <v>0.45800000000000002</v>
      </c>
      <c r="F224" s="1">
        <v>0.32</v>
      </c>
      <c r="H224">
        <v>2</v>
      </c>
      <c r="I224" s="23">
        <f t="shared" si="12"/>
        <v>1151.0795482753003</v>
      </c>
      <c r="J224" s="23">
        <f t="shared" si="13"/>
        <v>45.800000000000004</v>
      </c>
      <c r="K224" s="23">
        <f t="shared" si="14"/>
        <v>32</v>
      </c>
      <c r="L224" s="23">
        <f t="shared" si="15"/>
        <v>0</v>
      </c>
      <c r="M224" s="23"/>
    </row>
    <row r="225" spans="1:13" x14ac:dyDescent="0.2">
      <c r="A225" t="s">
        <v>24</v>
      </c>
      <c r="B225" t="s">
        <v>22</v>
      </c>
      <c r="C225">
        <v>5</v>
      </c>
      <c r="D225" t="s">
        <v>6</v>
      </c>
      <c r="E225" s="1">
        <v>0.154</v>
      </c>
      <c r="F225" s="1">
        <v>0.11600000000000001</v>
      </c>
      <c r="H225">
        <v>5</v>
      </c>
      <c r="I225" s="23">
        <f t="shared" si="12"/>
        <v>140.30352790932017</v>
      </c>
      <c r="J225" s="23">
        <f t="shared" si="13"/>
        <v>15.4</v>
      </c>
      <c r="K225" s="23">
        <f t="shared" si="14"/>
        <v>11.600000000000001</v>
      </c>
      <c r="L225" s="23">
        <f t="shared" si="15"/>
        <v>0</v>
      </c>
      <c r="M225" s="23"/>
    </row>
    <row r="226" spans="1:13" x14ac:dyDescent="0.2">
      <c r="A226" t="s">
        <v>24</v>
      </c>
      <c r="B226" t="s">
        <v>22</v>
      </c>
      <c r="C226">
        <v>5</v>
      </c>
      <c r="D226" t="s">
        <v>6</v>
      </c>
      <c r="E226" s="1">
        <v>0.216</v>
      </c>
      <c r="F226" s="1">
        <v>0.21199999999999999</v>
      </c>
      <c r="H226">
        <v>1</v>
      </c>
      <c r="I226" s="23">
        <f t="shared" si="12"/>
        <v>359.64952698295951</v>
      </c>
      <c r="J226" s="23">
        <f t="shared" si="13"/>
        <v>21.6</v>
      </c>
      <c r="K226" s="23">
        <f t="shared" si="14"/>
        <v>21.2</v>
      </c>
      <c r="L226" s="23">
        <f t="shared" si="15"/>
        <v>0</v>
      </c>
      <c r="M226" s="23"/>
    </row>
    <row r="227" spans="1:13" x14ac:dyDescent="0.2">
      <c r="A227" t="s">
        <v>24</v>
      </c>
      <c r="B227" t="s">
        <v>22</v>
      </c>
      <c r="C227">
        <v>5</v>
      </c>
      <c r="D227" t="s">
        <v>6</v>
      </c>
      <c r="E227" s="1">
        <v>0.41</v>
      </c>
      <c r="F227" s="1">
        <v>0.48</v>
      </c>
      <c r="H227">
        <v>5</v>
      </c>
      <c r="I227" s="23">
        <f t="shared" si="12"/>
        <v>1545.6635855661782</v>
      </c>
      <c r="J227" s="23">
        <f t="shared" si="13"/>
        <v>41</v>
      </c>
      <c r="K227" s="23">
        <f t="shared" si="14"/>
        <v>48</v>
      </c>
      <c r="L227" s="23">
        <f t="shared" si="15"/>
        <v>0</v>
      </c>
      <c r="M227" s="23"/>
    </row>
    <row r="228" spans="1:13" x14ac:dyDescent="0.2">
      <c r="A228" t="s">
        <v>24</v>
      </c>
      <c r="B228" t="s">
        <v>22</v>
      </c>
      <c r="C228">
        <v>6</v>
      </c>
      <c r="D228" t="s">
        <v>5</v>
      </c>
      <c r="E228" s="1">
        <v>0.71</v>
      </c>
      <c r="F228" s="1">
        <v>0.53</v>
      </c>
      <c r="G228" s="1">
        <v>0.56999999999999995</v>
      </c>
      <c r="H228">
        <v>10</v>
      </c>
      <c r="I228" s="23">
        <f t="shared" si="12"/>
        <v>84230.418732641017</v>
      </c>
      <c r="J228" s="23">
        <f t="shared" si="13"/>
        <v>71</v>
      </c>
      <c r="K228" s="23">
        <f t="shared" si="14"/>
        <v>53</v>
      </c>
      <c r="L228" s="23">
        <f t="shared" si="15"/>
        <v>56.999999999999993</v>
      </c>
      <c r="M228" s="23"/>
    </row>
    <row r="229" spans="1:13" x14ac:dyDescent="0.2">
      <c r="A229" t="s">
        <v>24</v>
      </c>
      <c r="B229" t="s">
        <v>22</v>
      </c>
      <c r="C229">
        <v>6</v>
      </c>
      <c r="D229" t="s">
        <v>5</v>
      </c>
      <c r="E229" s="1">
        <v>0.83</v>
      </c>
      <c r="F229" s="1">
        <v>0.16800000000000001</v>
      </c>
      <c r="G229" s="1">
        <v>0.21</v>
      </c>
      <c r="H229">
        <v>70</v>
      </c>
      <c r="I229" s="23">
        <f t="shared" si="12"/>
        <v>11499.17158993472</v>
      </c>
      <c r="J229" s="23">
        <f t="shared" si="13"/>
        <v>83</v>
      </c>
      <c r="K229" s="23">
        <f t="shared" si="14"/>
        <v>16.8</v>
      </c>
      <c r="L229" s="23">
        <f t="shared" si="15"/>
        <v>21</v>
      </c>
      <c r="M229" s="23"/>
    </row>
    <row r="230" spans="1:13" x14ac:dyDescent="0.2">
      <c r="A230" t="s">
        <v>24</v>
      </c>
      <c r="B230" t="s">
        <v>22</v>
      </c>
      <c r="C230">
        <v>6</v>
      </c>
      <c r="D230" t="s">
        <v>5</v>
      </c>
      <c r="E230" s="1">
        <v>0.57399999999999995</v>
      </c>
      <c r="F230" s="1">
        <v>0.26</v>
      </c>
      <c r="G230" s="1">
        <v>0.20399999999999999</v>
      </c>
      <c r="H230">
        <v>5</v>
      </c>
      <c r="I230" s="23">
        <f t="shared" si="12"/>
        <v>11955.707834354387</v>
      </c>
      <c r="J230" s="23">
        <f t="shared" si="13"/>
        <v>57.4</v>
      </c>
      <c r="K230" s="23">
        <f t="shared" si="14"/>
        <v>26</v>
      </c>
      <c r="L230" s="23">
        <f t="shared" si="15"/>
        <v>20.399999999999999</v>
      </c>
      <c r="M230" s="23"/>
    </row>
    <row r="231" spans="1:13" x14ac:dyDescent="0.2">
      <c r="A231" t="s">
        <v>24</v>
      </c>
      <c r="B231" t="s">
        <v>22</v>
      </c>
      <c r="C231">
        <v>6</v>
      </c>
      <c r="D231" t="s">
        <v>6</v>
      </c>
      <c r="E231" s="1">
        <v>0.188</v>
      </c>
      <c r="F231" s="1">
        <v>0.13200000000000001</v>
      </c>
      <c r="H231">
        <v>0</v>
      </c>
      <c r="I231" s="23">
        <f t="shared" si="12"/>
        <v>194.90440822871079</v>
      </c>
      <c r="J231" s="23">
        <f t="shared" si="13"/>
        <v>18.8</v>
      </c>
      <c r="K231" s="23">
        <f t="shared" si="14"/>
        <v>13.200000000000001</v>
      </c>
      <c r="L231" s="23">
        <f t="shared" si="15"/>
        <v>0</v>
      </c>
      <c r="M231" s="23"/>
    </row>
    <row r="232" spans="1:13" x14ac:dyDescent="0.2">
      <c r="A232" t="s">
        <v>24</v>
      </c>
      <c r="B232" t="s">
        <v>22</v>
      </c>
      <c r="C232">
        <v>6</v>
      </c>
      <c r="D232" t="s">
        <v>6</v>
      </c>
      <c r="E232" s="1">
        <v>0.41</v>
      </c>
      <c r="F232" s="1">
        <v>0.28000000000000003</v>
      </c>
      <c r="H232">
        <v>25</v>
      </c>
      <c r="I232" s="23">
        <f t="shared" si="12"/>
        <v>901.63709158027075</v>
      </c>
      <c r="J232" s="23">
        <f t="shared" si="13"/>
        <v>41</v>
      </c>
      <c r="K232" s="23">
        <f t="shared" si="14"/>
        <v>28.000000000000004</v>
      </c>
      <c r="L232" s="23">
        <f t="shared" si="15"/>
        <v>0</v>
      </c>
      <c r="M232" s="23"/>
    </row>
    <row r="233" spans="1:13" x14ac:dyDescent="0.2">
      <c r="A233" t="s">
        <v>24</v>
      </c>
      <c r="B233" t="s">
        <v>22</v>
      </c>
      <c r="C233">
        <v>7</v>
      </c>
      <c r="D233" t="s">
        <v>6</v>
      </c>
      <c r="E233" s="1">
        <v>0.17399999999999999</v>
      </c>
      <c r="F233" s="1">
        <v>0.152</v>
      </c>
      <c r="H233">
        <v>0</v>
      </c>
      <c r="I233" s="23">
        <f t="shared" si="12"/>
        <v>207.72210625535709</v>
      </c>
      <c r="J233" s="23">
        <f t="shared" si="13"/>
        <v>17.399999999999999</v>
      </c>
      <c r="K233" s="23">
        <f t="shared" si="14"/>
        <v>15.2</v>
      </c>
      <c r="L233" s="23">
        <f t="shared" si="15"/>
        <v>0</v>
      </c>
      <c r="M233" s="23"/>
    </row>
    <row r="234" spans="1:13" x14ac:dyDescent="0.2">
      <c r="A234" t="s">
        <v>24</v>
      </c>
      <c r="B234" t="s">
        <v>22</v>
      </c>
      <c r="C234">
        <v>7</v>
      </c>
      <c r="D234" t="s">
        <v>6</v>
      </c>
      <c r="E234" s="1">
        <v>0.13400000000000001</v>
      </c>
      <c r="F234" s="1">
        <v>0.112</v>
      </c>
      <c r="H234">
        <v>2</v>
      </c>
      <c r="I234" s="23">
        <f t="shared" si="12"/>
        <v>117.87255636268905</v>
      </c>
      <c r="J234" s="23">
        <f t="shared" si="13"/>
        <v>13.4</v>
      </c>
      <c r="K234" s="23">
        <f t="shared" si="14"/>
        <v>11.200000000000001</v>
      </c>
      <c r="L234" s="23">
        <f t="shared" si="15"/>
        <v>0</v>
      </c>
      <c r="M234" s="23"/>
    </row>
    <row r="235" spans="1:13" x14ac:dyDescent="0.2">
      <c r="A235" t="s">
        <v>24</v>
      </c>
      <c r="B235" t="s">
        <v>22</v>
      </c>
      <c r="C235">
        <v>7</v>
      </c>
      <c r="D235" t="s">
        <v>6</v>
      </c>
      <c r="E235" s="1">
        <v>0.24199999999999999</v>
      </c>
      <c r="F235" s="1">
        <v>0.16200000000000001</v>
      </c>
      <c r="H235">
        <v>5</v>
      </c>
      <c r="I235" s="23">
        <f t="shared" si="12"/>
        <v>307.90749597833559</v>
      </c>
      <c r="J235" s="23">
        <f t="shared" si="13"/>
        <v>24.2</v>
      </c>
      <c r="K235" s="23">
        <f t="shared" si="14"/>
        <v>16.2</v>
      </c>
      <c r="L235" s="23">
        <f t="shared" si="15"/>
        <v>0</v>
      </c>
      <c r="M235" s="23"/>
    </row>
    <row r="236" spans="1:13" x14ac:dyDescent="0.2">
      <c r="A236" t="s">
        <v>24</v>
      </c>
      <c r="B236" t="s">
        <v>22</v>
      </c>
      <c r="C236">
        <v>7</v>
      </c>
      <c r="D236" t="s">
        <v>6</v>
      </c>
      <c r="E236" s="1">
        <v>9.1999999999999998E-2</v>
      </c>
      <c r="F236" s="1">
        <v>7.1999999999999995E-2</v>
      </c>
      <c r="H236">
        <v>0</v>
      </c>
      <c r="I236" s="23">
        <f t="shared" si="12"/>
        <v>52.024774343446971</v>
      </c>
      <c r="J236" s="23">
        <f t="shared" si="13"/>
        <v>9.1999999999999993</v>
      </c>
      <c r="K236" s="23">
        <f t="shared" si="14"/>
        <v>7.1999999999999993</v>
      </c>
      <c r="L236" s="23">
        <f t="shared" si="15"/>
        <v>0</v>
      </c>
      <c r="M236" s="23"/>
    </row>
    <row r="237" spans="1:13" x14ac:dyDescent="0.2">
      <c r="A237" t="s">
        <v>24</v>
      </c>
      <c r="B237" t="s">
        <v>22</v>
      </c>
      <c r="C237">
        <v>7</v>
      </c>
      <c r="D237" t="s">
        <v>6</v>
      </c>
      <c r="E237" s="1">
        <v>1.252</v>
      </c>
      <c r="F237" s="1">
        <v>0.89</v>
      </c>
      <c r="H237">
        <v>40</v>
      </c>
      <c r="I237" s="23">
        <f t="shared" si="12"/>
        <v>8751.5346551050879</v>
      </c>
      <c r="J237" s="23">
        <f t="shared" si="13"/>
        <v>125.2</v>
      </c>
      <c r="K237" s="23">
        <f t="shared" si="14"/>
        <v>89</v>
      </c>
      <c r="L237" s="23">
        <f t="shared" si="15"/>
        <v>0</v>
      </c>
      <c r="M237" s="23"/>
    </row>
    <row r="238" spans="1:13" x14ac:dyDescent="0.2">
      <c r="A238" t="s">
        <v>24</v>
      </c>
      <c r="B238" t="s">
        <v>22</v>
      </c>
      <c r="C238">
        <v>5</v>
      </c>
      <c r="D238" t="s">
        <v>5</v>
      </c>
      <c r="E238" s="1">
        <v>0.33</v>
      </c>
      <c r="F238" s="1">
        <v>0.27</v>
      </c>
      <c r="G238" s="1">
        <v>0.27</v>
      </c>
      <c r="H238" s="6">
        <v>10</v>
      </c>
      <c r="I238" s="23">
        <f t="shared" si="12"/>
        <v>9447.1618084262063</v>
      </c>
      <c r="J238" s="23">
        <f t="shared" si="13"/>
        <v>33</v>
      </c>
      <c r="K238" s="23">
        <f t="shared" si="14"/>
        <v>27</v>
      </c>
      <c r="L238" s="23">
        <f t="shared" si="15"/>
        <v>27</v>
      </c>
      <c r="M238" s="23"/>
    </row>
    <row r="239" spans="1:13" x14ac:dyDescent="0.2">
      <c r="A239" t="s">
        <v>24</v>
      </c>
      <c r="B239" t="s">
        <v>22</v>
      </c>
      <c r="C239">
        <v>5</v>
      </c>
      <c r="D239" t="s">
        <v>5</v>
      </c>
      <c r="E239" s="1">
        <v>0.12</v>
      </c>
      <c r="F239" s="1">
        <v>0.12</v>
      </c>
      <c r="G239" s="1">
        <v>0.13500000000000001</v>
      </c>
      <c r="H239" s="6">
        <v>3</v>
      </c>
      <c r="I239" s="23">
        <f t="shared" si="12"/>
        <v>763.40701482231975</v>
      </c>
      <c r="J239" s="23">
        <f t="shared" si="13"/>
        <v>12</v>
      </c>
      <c r="K239" s="23">
        <f t="shared" si="14"/>
        <v>12</v>
      </c>
      <c r="L239" s="23">
        <f t="shared" si="15"/>
        <v>13.5</v>
      </c>
      <c r="M239" s="23"/>
    </row>
    <row r="240" spans="1:13" x14ac:dyDescent="0.2">
      <c r="A240" t="s">
        <v>24</v>
      </c>
      <c r="B240" t="s">
        <v>22</v>
      </c>
      <c r="C240">
        <v>5</v>
      </c>
      <c r="D240" t="s">
        <v>5</v>
      </c>
      <c r="E240" s="1">
        <v>0.35499999999999998</v>
      </c>
      <c r="F240" s="1">
        <v>0.12</v>
      </c>
      <c r="G240" s="1">
        <v>0.25</v>
      </c>
      <c r="H240" s="6">
        <v>20</v>
      </c>
      <c r="I240" s="23">
        <f t="shared" si="12"/>
        <v>4182.2452200914122</v>
      </c>
      <c r="J240" s="23">
        <f t="shared" si="13"/>
        <v>35.5</v>
      </c>
      <c r="K240" s="23">
        <f t="shared" si="14"/>
        <v>12</v>
      </c>
      <c r="L240" s="23">
        <f t="shared" si="15"/>
        <v>25</v>
      </c>
      <c r="M240" s="23"/>
    </row>
    <row r="241" spans="1:13" x14ac:dyDescent="0.2">
      <c r="A241" t="s">
        <v>24</v>
      </c>
      <c r="B241" t="s">
        <v>22</v>
      </c>
      <c r="C241">
        <v>5</v>
      </c>
      <c r="D241" t="s">
        <v>9</v>
      </c>
      <c r="E241" s="1">
        <v>0.16</v>
      </c>
      <c r="F241" s="1">
        <v>0.15</v>
      </c>
      <c r="G241" s="1">
        <v>0.13500000000000001</v>
      </c>
      <c r="H241" s="6">
        <v>5</v>
      </c>
      <c r="I241" s="23">
        <f t="shared" si="12"/>
        <v>1272.3450247038661</v>
      </c>
      <c r="J241" s="23">
        <f t="shared" si="13"/>
        <v>16</v>
      </c>
      <c r="K241" s="23">
        <f t="shared" si="14"/>
        <v>15</v>
      </c>
      <c r="L241" s="23">
        <f t="shared" si="15"/>
        <v>13.5</v>
      </c>
      <c r="M241" s="23"/>
    </row>
    <row r="242" spans="1:13" x14ac:dyDescent="0.2">
      <c r="A242" t="s">
        <v>24</v>
      </c>
      <c r="B242" t="s">
        <v>22</v>
      </c>
      <c r="C242">
        <v>5</v>
      </c>
      <c r="D242" t="s">
        <v>6</v>
      </c>
      <c r="E242" s="1">
        <v>0.48</v>
      </c>
      <c r="F242" s="1">
        <v>0.39500000000000002</v>
      </c>
      <c r="H242" s="6">
        <v>3</v>
      </c>
      <c r="I242" s="23">
        <f t="shared" si="12"/>
        <v>1489.1149178015619</v>
      </c>
      <c r="J242" s="23">
        <f t="shared" si="13"/>
        <v>48</v>
      </c>
      <c r="K242" s="23">
        <f t="shared" si="14"/>
        <v>39.5</v>
      </c>
      <c r="L242" s="23">
        <f t="shared" si="15"/>
        <v>0</v>
      </c>
      <c r="M242" s="23"/>
    </row>
    <row r="243" spans="1:13" x14ac:dyDescent="0.2">
      <c r="A243" t="s">
        <v>24</v>
      </c>
      <c r="B243" t="s">
        <v>22</v>
      </c>
      <c r="C243">
        <v>6</v>
      </c>
      <c r="D243" t="s">
        <v>5</v>
      </c>
      <c r="E243" s="1">
        <v>7.0000000000000007E-2</v>
      </c>
      <c r="F243" s="1">
        <v>0.06</v>
      </c>
      <c r="G243" s="1">
        <v>0.11</v>
      </c>
      <c r="H243" s="6">
        <v>3</v>
      </c>
      <c r="I243" s="23">
        <f t="shared" si="12"/>
        <v>181.42697574481059</v>
      </c>
      <c r="J243" s="23">
        <f t="shared" si="13"/>
        <v>7.0000000000000009</v>
      </c>
      <c r="K243" s="23">
        <f t="shared" si="14"/>
        <v>6</v>
      </c>
      <c r="L243" s="23">
        <f t="shared" si="15"/>
        <v>11</v>
      </c>
      <c r="M243" s="23"/>
    </row>
    <row r="244" spans="1:13" x14ac:dyDescent="0.2">
      <c r="A244" t="s">
        <v>24</v>
      </c>
      <c r="B244" t="s">
        <v>22</v>
      </c>
      <c r="C244">
        <v>6</v>
      </c>
      <c r="D244" t="s">
        <v>5</v>
      </c>
      <c r="E244" s="1">
        <v>0.13500000000000001</v>
      </c>
      <c r="F244" s="1">
        <v>0.13</v>
      </c>
      <c r="G244" s="1">
        <v>0.24</v>
      </c>
      <c r="H244" s="6">
        <v>10</v>
      </c>
      <c r="I244" s="23">
        <f t="shared" si="12"/>
        <v>1654.0485321150261</v>
      </c>
      <c r="J244" s="23">
        <f t="shared" si="13"/>
        <v>13.5</v>
      </c>
      <c r="K244" s="23">
        <f t="shared" si="14"/>
        <v>13</v>
      </c>
      <c r="L244" s="23">
        <f t="shared" si="15"/>
        <v>24</v>
      </c>
      <c r="M244" s="23"/>
    </row>
    <row r="245" spans="1:13" x14ac:dyDescent="0.2">
      <c r="A245" t="s">
        <v>24</v>
      </c>
      <c r="B245" t="s">
        <v>22</v>
      </c>
      <c r="C245">
        <v>6</v>
      </c>
      <c r="D245" t="s">
        <v>9</v>
      </c>
      <c r="E245" s="1">
        <v>0.21</v>
      </c>
      <c r="F245" s="1">
        <v>0.19</v>
      </c>
      <c r="G245" s="1">
        <v>0.18</v>
      </c>
      <c r="H245" s="6">
        <v>15</v>
      </c>
      <c r="I245" s="23">
        <f t="shared" si="12"/>
        <v>2820.3648047602364</v>
      </c>
      <c r="J245" s="23">
        <f t="shared" si="13"/>
        <v>21</v>
      </c>
      <c r="K245" s="23">
        <f t="shared" si="14"/>
        <v>19</v>
      </c>
      <c r="L245" s="23">
        <f t="shared" si="15"/>
        <v>18</v>
      </c>
      <c r="M245" s="23"/>
    </row>
    <row r="246" spans="1:13" x14ac:dyDescent="0.2">
      <c r="A246" t="s">
        <v>24</v>
      </c>
      <c r="B246" t="s">
        <v>22</v>
      </c>
      <c r="C246">
        <v>6</v>
      </c>
      <c r="D246" t="s">
        <v>9</v>
      </c>
      <c r="E246" s="1">
        <v>0.28999999999999998</v>
      </c>
      <c r="F246" s="1">
        <v>0.27</v>
      </c>
      <c r="G246" s="1">
        <v>0.22</v>
      </c>
      <c r="H246" s="6">
        <v>60</v>
      </c>
      <c r="I246" s="23">
        <f t="shared" si="12"/>
        <v>6764.6343813422209</v>
      </c>
      <c r="J246" s="23">
        <f t="shared" si="13"/>
        <v>28.999999999999996</v>
      </c>
      <c r="K246" s="23">
        <f t="shared" si="14"/>
        <v>27</v>
      </c>
      <c r="L246" s="23">
        <f t="shared" si="15"/>
        <v>22</v>
      </c>
      <c r="M246" s="23"/>
    </row>
    <row r="247" spans="1:13" x14ac:dyDescent="0.2">
      <c r="A247" t="s">
        <v>24</v>
      </c>
      <c r="B247" t="s">
        <v>22</v>
      </c>
      <c r="C247">
        <v>6</v>
      </c>
      <c r="D247" t="s">
        <v>6</v>
      </c>
      <c r="E247" s="1">
        <v>0.94</v>
      </c>
      <c r="F247" s="1">
        <v>0.45</v>
      </c>
      <c r="H247" s="6">
        <v>20</v>
      </c>
      <c r="I247" s="23">
        <f t="shared" si="12"/>
        <v>3322.2342311712064</v>
      </c>
      <c r="J247" s="23">
        <f t="shared" si="13"/>
        <v>94</v>
      </c>
      <c r="K247" s="23">
        <f t="shared" si="14"/>
        <v>45</v>
      </c>
      <c r="L247" s="23">
        <f t="shared" si="15"/>
        <v>0</v>
      </c>
      <c r="M247" s="23"/>
    </row>
    <row r="248" spans="1:13" x14ac:dyDescent="0.2">
      <c r="A248" t="s">
        <v>24</v>
      </c>
      <c r="B248" t="s">
        <v>22</v>
      </c>
      <c r="C248">
        <v>7</v>
      </c>
      <c r="D248" t="s">
        <v>5</v>
      </c>
      <c r="E248" s="1">
        <v>0.33</v>
      </c>
      <c r="F248" s="1">
        <v>0.28000000000000003</v>
      </c>
      <c r="G248" s="1">
        <v>0.14000000000000001</v>
      </c>
      <c r="H248" s="6">
        <v>3</v>
      </c>
      <c r="I248" s="23">
        <f t="shared" si="12"/>
        <v>5079.9553208546968</v>
      </c>
      <c r="J248" s="23">
        <f t="shared" si="13"/>
        <v>33</v>
      </c>
      <c r="K248" s="23">
        <f t="shared" si="14"/>
        <v>28.000000000000004</v>
      </c>
      <c r="L248" s="23">
        <f t="shared" si="15"/>
        <v>14.000000000000002</v>
      </c>
      <c r="M248" s="23"/>
    </row>
    <row r="249" spans="1:13" x14ac:dyDescent="0.2">
      <c r="A249" t="s">
        <v>24</v>
      </c>
      <c r="B249" t="s">
        <v>22</v>
      </c>
      <c r="C249">
        <v>7</v>
      </c>
      <c r="D249" t="s">
        <v>6</v>
      </c>
      <c r="E249" s="1">
        <v>0.16500000000000001</v>
      </c>
      <c r="F249" s="1">
        <v>0.13</v>
      </c>
      <c r="H249" s="6">
        <v>10</v>
      </c>
      <c r="I249" s="23">
        <f t="shared" si="12"/>
        <v>168.46790604875267</v>
      </c>
      <c r="J249" s="23">
        <f t="shared" si="13"/>
        <v>16.5</v>
      </c>
      <c r="K249" s="23">
        <f t="shared" si="14"/>
        <v>13</v>
      </c>
      <c r="L249" s="23">
        <f t="shared" si="15"/>
        <v>0</v>
      </c>
      <c r="M249" s="23"/>
    </row>
    <row r="250" spans="1:13" x14ac:dyDescent="0.2">
      <c r="A250" t="s">
        <v>24</v>
      </c>
      <c r="B250" t="s">
        <v>22</v>
      </c>
      <c r="C250">
        <v>7</v>
      </c>
      <c r="D250" t="s">
        <v>6</v>
      </c>
      <c r="E250" s="1">
        <v>0.12</v>
      </c>
      <c r="F250" s="1">
        <v>0.05</v>
      </c>
      <c r="H250" s="6">
        <v>5</v>
      </c>
      <c r="I250" s="23">
        <f t="shared" si="12"/>
        <v>47.123889803846893</v>
      </c>
      <c r="J250" s="23">
        <f t="shared" si="13"/>
        <v>12</v>
      </c>
      <c r="K250" s="23">
        <f t="shared" si="14"/>
        <v>5</v>
      </c>
      <c r="L250" s="23">
        <f t="shared" si="15"/>
        <v>0</v>
      </c>
      <c r="M250" s="23"/>
    </row>
    <row r="251" spans="1:13" x14ac:dyDescent="0.2">
      <c r="A251" t="s">
        <v>24</v>
      </c>
      <c r="B251" t="s">
        <v>22</v>
      </c>
      <c r="C251">
        <v>7</v>
      </c>
      <c r="D251" t="s">
        <v>6</v>
      </c>
      <c r="E251" s="1">
        <v>0.38</v>
      </c>
      <c r="F251" s="1">
        <v>0.16</v>
      </c>
      <c r="H251" s="6">
        <v>3</v>
      </c>
      <c r="I251" s="23">
        <f t="shared" si="12"/>
        <v>477.52208334564853</v>
      </c>
      <c r="J251" s="23">
        <f t="shared" si="13"/>
        <v>38</v>
      </c>
      <c r="K251" s="23">
        <f t="shared" si="14"/>
        <v>16</v>
      </c>
      <c r="L251" s="23">
        <f t="shared" si="15"/>
        <v>0</v>
      </c>
      <c r="M251" s="23"/>
    </row>
    <row r="252" spans="1:13" x14ac:dyDescent="0.2">
      <c r="A252" t="s">
        <v>24</v>
      </c>
      <c r="B252" t="s">
        <v>22</v>
      </c>
      <c r="C252">
        <v>7</v>
      </c>
      <c r="D252" t="s">
        <v>6</v>
      </c>
      <c r="E252" s="1">
        <v>0.34</v>
      </c>
      <c r="F252" s="1">
        <v>0.23</v>
      </c>
      <c r="H252" s="6">
        <v>3</v>
      </c>
      <c r="I252" s="23">
        <f t="shared" si="12"/>
        <v>614.18136377680457</v>
      </c>
      <c r="J252" s="23">
        <f t="shared" si="13"/>
        <v>34</v>
      </c>
      <c r="K252" s="23">
        <f t="shared" si="14"/>
        <v>23</v>
      </c>
      <c r="L252" s="23">
        <f t="shared" si="15"/>
        <v>0</v>
      </c>
      <c r="M252" s="23"/>
    </row>
    <row r="253" spans="1:13" x14ac:dyDescent="0.2">
      <c r="A253" t="s">
        <v>24</v>
      </c>
      <c r="B253" t="s">
        <v>22</v>
      </c>
      <c r="C253">
        <v>1</v>
      </c>
      <c r="D253" t="s">
        <v>5</v>
      </c>
      <c r="E253" s="1">
        <v>1.3</v>
      </c>
      <c r="F253" s="1">
        <v>1.3</v>
      </c>
      <c r="G253" s="1">
        <v>1.5</v>
      </c>
      <c r="H253">
        <v>50</v>
      </c>
      <c r="I253" s="23">
        <f t="shared" si="12"/>
        <v>995492.17210626579</v>
      </c>
      <c r="J253" s="23">
        <f t="shared" si="13"/>
        <v>130</v>
      </c>
      <c r="K253" s="23">
        <f t="shared" si="14"/>
        <v>130</v>
      </c>
      <c r="L253" s="23">
        <f t="shared" si="15"/>
        <v>150</v>
      </c>
      <c r="M253" s="23"/>
    </row>
    <row r="254" spans="1:13" x14ac:dyDescent="0.2">
      <c r="A254" t="s">
        <v>24</v>
      </c>
      <c r="B254" t="s">
        <v>22</v>
      </c>
      <c r="C254">
        <v>1</v>
      </c>
      <c r="D254" t="s">
        <v>9</v>
      </c>
      <c r="E254" s="1">
        <v>0.3</v>
      </c>
      <c r="F254" s="1">
        <v>0.15</v>
      </c>
      <c r="G254" s="1">
        <v>0.15</v>
      </c>
      <c r="H254">
        <v>0</v>
      </c>
      <c r="I254" s="23">
        <f t="shared" si="12"/>
        <v>2650.718801466388</v>
      </c>
      <c r="J254" s="23">
        <f t="shared" si="13"/>
        <v>30</v>
      </c>
      <c r="K254" s="23">
        <f t="shared" si="14"/>
        <v>15</v>
      </c>
      <c r="L254" s="23">
        <f t="shared" si="15"/>
        <v>15</v>
      </c>
      <c r="M254" s="23"/>
    </row>
    <row r="255" spans="1:13" x14ac:dyDescent="0.2">
      <c r="A255" t="s">
        <v>24</v>
      </c>
      <c r="B255" t="s">
        <v>22</v>
      </c>
      <c r="C255">
        <v>1</v>
      </c>
      <c r="D255" t="s">
        <v>9</v>
      </c>
      <c r="E255" s="1">
        <v>0.3</v>
      </c>
      <c r="F255" s="1">
        <v>0.18</v>
      </c>
      <c r="G255" s="1">
        <v>0.31</v>
      </c>
      <c r="H255">
        <v>5</v>
      </c>
      <c r="I255" s="23">
        <f t="shared" si="12"/>
        <v>6573.7826276366422</v>
      </c>
      <c r="J255" s="23">
        <f t="shared" si="13"/>
        <v>30</v>
      </c>
      <c r="K255" s="23">
        <f t="shared" si="14"/>
        <v>18</v>
      </c>
      <c r="L255" s="23">
        <f t="shared" si="15"/>
        <v>31</v>
      </c>
      <c r="M255" s="23"/>
    </row>
    <row r="256" spans="1:13" x14ac:dyDescent="0.2">
      <c r="A256" t="s">
        <v>24</v>
      </c>
      <c r="B256" t="s">
        <v>22</v>
      </c>
      <c r="C256">
        <v>1</v>
      </c>
      <c r="D256" t="s">
        <v>9</v>
      </c>
      <c r="E256" s="1">
        <v>0.33</v>
      </c>
      <c r="F256" s="1">
        <v>0.31</v>
      </c>
      <c r="G256" s="1">
        <v>0.4</v>
      </c>
      <c r="H256">
        <v>0</v>
      </c>
      <c r="I256" s="23">
        <f t="shared" si="12"/>
        <v>16069.246423111792</v>
      </c>
      <c r="J256" s="23">
        <f t="shared" si="13"/>
        <v>33</v>
      </c>
      <c r="K256" s="23">
        <f t="shared" si="14"/>
        <v>31</v>
      </c>
      <c r="L256" s="23">
        <f t="shared" si="15"/>
        <v>40</v>
      </c>
      <c r="M256" s="23"/>
    </row>
    <row r="257" spans="1:13" x14ac:dyDescent="0.2">
      <c r="A257" t="s">
        <v>24</v>
      </c>
      <c r="B257" t="s">
        <v>22</v>
      </c>
      <c r="C257">
        <v>1</v>
      </c>
      <c r="D257" t="s">
        <v>17</v>
      </c>
      <c r="E257" s="1">
        <v>0.55000000000000004</v>
      </c>
      <c r="F257" s="1">
        <v>1.5</v>
      </c>
      <c r="H257">
        <v>50</v>
      </c>
      <c r="I257" s="23">
        <f t="shared" si="12"/>
        <v>6479.5348480289495</v>
      </c>
      <c r="J257" s="23">
        <f t="shared" si="13"/>
        <v>55.000000000000007</v>
      </c>
      <c r="K257" s="23">
        <f t="shared" si="14"/>
        <v>150</v>
      </c>
      <c r="L257" s="23">
        <f t="shared" si="15"/>
        <v>0</v>
      </c>
      <c r="M257" s="23"/>
    </row>
    <row r="258" spans="1:13" x14ac:dyDescent="0.2">
      <c r="A258" t="s">
        <v>24</v>
      </c>
      <c r="B258" t="s">
        <v>22</v>
      </c>
      <c r="C258">
        <v>2</v>
      </c>
      <c r="D258" t="s">
        <v>5</v>
      </c>
      <c r="E258" s="1">
        <v>0.8</v>
      </c>
      <c r="F258" s="1">
        <v>0.38</v>
      </c>
      <c r="G258" s="1">
        <v>0.59</v>
      </c>
      <c r="H258">
        <v>40</v>
      </c>
      <c r="I258" s="23">
        <f t="shared" si="12"/>
        <v>70434.50729348317</v>
      </c>
      <c r="J258" s="23">
        <f t="shared" si="13"/>
        <v>80</v>
      </c>
      <c r="K258" s="23">
        <f t="shared" si="14"/>
        <v>38</v>
      </c>
      <c r="L258" s="23">
        <f t="shared" si="15"/>
        <v>59</v>
      </c>
      <c r="M258" s="23"/>
    </row>
    <row r="259" spans="1:13" x14ac:dyDescent="0.2">
      <c r="A259" t="s">
        <v>24</v>
      </c>
      <c r="B259" t="s">
        <v>22</v>
      </c>
      <c r="C259">
        <v>2</v>
      </c>
      <c r="D259" t="s">
        <v>5</v>
      </c>
      <c r="E259" s="1">
        <v>0.11</v>
      </c>
      <c r="F259" s="1">
        <v>0.14000000000000001</v>
      </c>
      <c r="G259" s="1">
        <v>0.13</v>
      </c>
      <c r="H259">
        <v>0</v>
      </c>
      <c r="I259" s="23">
        <f t="shared" ref="I259:I322" si="16">IF(L259&gt;0,(1/2)*PI()*((J259/2)*(K259/2))*L259,((J259/2)*(K259/2))*PI())</f>
        <v>786.18356156084587</v>
      </c>
      <c r="J259" s="23">
        <f t="shared" ref="J259:J322" si="17">E259*100</f>
        <v>11</v>
      </c>
      <c r="K259" s="23">
        <f t="shared" ref="K259:K322" si="18">F259*100</f>
        <v>14.000000000000002</v>
      </c>
      <c r="L259" s="23">
        <f t="shared" ref="L259:L322" si="19">G259*100</f>
        <v>13</v>
      </c>
      <c r="M259" s="23"/>
    </row>
    <row r="260" spans="1:13" x14ac:dyDescent="0.2">
      <c r="A260" t="s">
        <v>24</v>
      </c>
      <c r="B260" t="s">
        <v>22</v>
      </c>
      <c r="C260">
        <v>2</v>
      </c>
      <c r="D260" t="s">
        <v>5</v>
      </c>
      <c r="E260" s="1">
        <v>0.42</v>
      </c>
      <c r="F260" s="1">
        <v>0.22</v>
      </c>
      <c r="G260" s="1">
        <v>0.22</v>
      </c>
      <c r="H260">
        <v>5</v>
      </c>
      <c r="I260" s="23">
        <f t="shared" si="16"/>
        <v>7982.7869327716644</v>
      </c>
      <c r="J260" s="23">
        <f t="shared" si="17"/>
        <v>42</v>
      </c>
      <c r="K260" s="23">
        <f t="shared" si="18"/>
        <v>22</v>
      </c>
      <c r="L260" s="23">
        <f t="shared" si="19"/>
        <v>22</v>
      </c>
      <c r="M260" s="23"/>
    </row>
    <row r="261" spans="1:13" x14ac:dyDescent="0.2">
      <c r="A261" t="s">
        <v>24</v>
      </c>
      <c r="B261" t="s">
        <v>22</v>
      </c>
      <c r="C261">
        <v>2</v>
      </c>
      <c r="D261" t="s">
        <v>17</v>
      </c>
      <c r="E261" s="1">
        <v>0.55200000000000005</v>
      </c>
      <c r="F261" s="1">
        <v>0.223</v>
      </c>
      <c r="H261">
        <v>0</v>
      </c>
      <c r="I261" s="23">
        <f t="shared" si="16"/>
        <v>966.79372321572293</v>
      </c>
      <c r="J261" s="23">
        <f t="shared" si="17"/>
        <v>55.2</v>
      </c>
      <c r="K261" s="23">
        <f t="shared" si="18"/>
        <v>22.3</v>
      </c>
      <c r="L261" s="23">
        <f t="shared" si="19"/>
        <v>0</v>
      </c>
      <c r="M261" s="23"/>
    </row>
    <row r="262" spans="1:13" x14ac:dyDescent="0.2">
      <c r="A262" t="s">
        <v>24</v>
      </c>
      <c r="B262" t="s">
        <v>22</v>
      </c>
      <c r="C262">
        <v>2</v>
      </c>
      <c r="D262" t="s">
        <v>17</v>
      </c>
      <c r="E262" s="1">
        <v>2</v>
      </c>
      <c r="F262" s="1">
        <v>2.2999999999999998</v>
      </c>
      <c r="H262">
        <v>35</v>
      </c>
      <c r="I262" s="23">
        <f t="shared" si="16"/>
        <v>36128.315516282615</v>
      </c>
      <c r="J262" s="23">
        <f t="shared" si="17"/>
        <v>200</v>
      </c>
      <c r="K262" s="23">
        <f t="shared" si="18"/>
        <v>229.99999999999997</v>
      </c>
      <c r="L262" s="23">
        <f t="shared" si="19"/>
        <v>0</v>
      </c>
      <c r="M262" s="23"/>
    </row>
    <row r="263" spans="1:13" x14ac:dyDescent="0.2">
      <c r="A263" t="s">
        <v>24</v>
      </c>
      <c r="B263" t="s">
        <v>22</v>
      </c>
      <c r="C263">
        <v>3</v>
      </c>
      <c r="D263" t="s">
        <v>5</v>
      </c>
      <c r="E263" s="1">
        <v>1.2</v>
      </c>
      <c r="F263" s="1">
        <v>2.2000000000000002</v>
      </c>
      <c r="G263" s="1">
        <v>1.51</v>
      </c>
      <c r="H263">
        <v>80</v>
      </c>
      <c r="I263" s="23">
        <f t="shared" si="16"/>
        <v>1565455.619283794</v>
      </c>
      <c r="J263" s="23">
        <f t="shared" si="17"/>
        <v>120</v>
      </c>
      <c r="K263" s="23">
        <f t="shared" si="18"/>
        <v>220.00000000000003</v>
      </c>
      <c r="L263" s="23">
        <f t="shared" si="19"/>
        <v>151</v>
      </c>
      <c r="M263" s="23"/>
    </row>
    <row r="264" spans="1:13" x14ac:dyDescent="0.2">
      <c r="A264" t="s">
        <v>24</v>
      </c>
      <c r="B264" t="s">
        <v>22</v>
      </c>
      <c r="C264">
        <v>3</v>
      </c>
      <c r="D264" t="s">
        <v>9</v>
      </c>
      <c r="E264" s="1">
        <v>0.09</v>
      </c>
      <c r="F264" s="1">
        <v>0.12</v>
      </c>
      <c r="G264" s="1">
        <v>0.05</v>
      </c>
      <c r="H264">
        <v>0</v>
      </c>
      <c r="I264" s="23">
        <f t="shared" si="16"/>
        <v>212.05750411731103</v>
      </c>
      <c r="J264" s="23">
        <f t="shared" si="17"/>
        <v>9</v>
      </c>
      <c r="K264" s="23">
        <f t="shared" si="18"/>
        <v>12</v>
      </c>
      <c r="L264" s="23">
        <f t="shared" si="19"/>
        <v>5</v>
      </c>
      <c r="M264" s="23"/>
    </row>
    <row r="265" spans="1:13" x14ac:dyDescent="0.2">
      <c r="A265" t="s">
        <v>24</v>
      </c>
      <c r="B265" t="s">
        <v>22</v>
      </c>
      <c r="C265">
        <v>3</v>
      </c>
      <c r="D265" t="s">
        <v>17</v>
      </c>
      <c r="E265" s="1">
        <v>0.65</v>
      </c>
      <c r="F265" s="1">
        <v>0.71</v>
      </c>
      <c r="H265">
        <v>50</v>
      </c>
      <c r="I265" s="23">
        <f t="shared" si="16"/>
        <v>3624.6125240792239</v>
      </c>
      <c r="J265" s="23">
        <f t="shared" si="17"/>
        <v>65</v>
      </c>
      <c r="K265" s="23">
        <f t="shared" si="18"/>
        <v>71</v>
      </c>
      <c r="L265" s="23">
        <f t="shared" si="19"/>
        <v>0</v>
      </c>
      <c r="M265" s="23"/>
    </row>
    <row r="266" spans="1:13" x14ac:dyDescent="0.2">
      <c r="A266" t="s">
        <v>24</v>
      </c>
      <c r="B266" t="s">
        <v>22</v>
      </c>
      <c r="C266">
        <v>3</v>
      </c>
      <c r="D266" t="s">
        <v>17</v>
      </c>
      <c r="E266" s="1">
        <v>0.35</v>
      </c>
      <c r="F266" s="1">
        <v>0.4</v>
      </c>
      <c r="H266">
        <v>40</v>
      </c>
      <c r="I266" s="23">
        <f t="shared" si="16"/>
        <v>1099.5574287564275</v>
      </c>
      <c r="J266" s="23">
        <f t="shared" si="17"/>
        <v>35</v>
      </c>
      <c r="K266" s="23">
        <f t="shared" si="18"/>
        <v>40</v>
      </c>
      <c r="L266" s="23">
        <f t="shared" si="19"/>
        <v>0</v>
      </c>
      <c r="M266" s="23"/>
    </row>
    <row r="267" spans="1:13" x14ac:dyDescent="0.2">
      <c r="A267" t="s">
        <v>24</v>
      </c>
      <c r="B267" t="s">
        <v>22</v>
      </c>
      <c r="C267">
        <v>3</v>
      </c>
      <c r="D267" t="s">
        <v>17</v>
      </c>
      <c r="E267" s="1">
        <v>2</v>
      </c>
      <c r="F267" s="1">
        <v>0.85</v>
      </c>
      <c r="H267">
        <v>75</v>
      </c>
      <c r="I267" s="23">
        <f t="shared" si="16"/>
        <v>13351.768777756621</v>
      </c>
      <c r="J267" s="23">
        <f t="shared" si="17"/>
        <v>200</v>
      </c>
      <c r="K267" s="23">
        <f t="shared" si="18"/>
        <v>85</v>
      </c>
      <c r="L267" s="23">
        <f t="shared" si="19"/>
        <v>0</v>
      </c>
      <c r="M267" s="23"/>
    </row>
    <row r="268" spans="1:13" x14ac:dyDescent="0.2">
      <c r="A268" t="s">
        <v>24</v>
      </c>
      <c r="B268" t="s">
        <v>22</v>
      </c>
      <c r="C268">
        <v>4</v>
      </c>
      <c r="D268" t="s">
        <v>5</v>
      </c>
      <c r="E268" s="1">
        <v>1.1000000000000001</v>
      </c>
      <c r="F268" s="1">
        <v>0.36</v>
      </c>
      <c r="G268" s="1">
        <v>0.45</v>
      </c>
      <c r="H268">
        <v>35</v>
      </c>
      <c r="I268" s="23">
        <f t="shared" si="16"/>
        <v>69978.976358712651</v>
      </c>
      <c r="J268" s="23">
        <f t="shared" si="17"/>
        <v>110.00000000000001</v>
      </c>
      <c r="K268" s="23">
        <f t="shared" si="18"/>
        <v>36</v>
      </c>
      <c r="L268" s="23">
        <f t="shared" si="19"/>
        <v>45</v>
      </c>
      <c r="M268" s="23"/>
    </row>
    <row r="269" spans="1:13" x14ac:dyDescent="0.2">
      <c r="A269" t="s">
        <v>24</v>
      </c>
      <c r="B269" t="s">
        <v>22</v>
      </c>
      <c r="C269">
        <v>4</v>
      </c>
      <c r="D269" t="s">
        <v>9</v>
      </c>
      <c r="E269" s="1">
        <v>0.12</v>
      </c>
      <c r="F269" s="1">
        <v>0.15</v>
      </c>
      <c r="G269" s="1">
        <v>0.12</v>
      </c>
      <c r="H269">
        <v>0</v>
      </c>
      <c r="I269" s="23">
        <f t="shared" si="16"/>
        <v>848.23001646924422</v>
      </c>
      <c r="J269" s="23">
        <f t="shared" si="17"/>
        <v>12</v>
      </c>
      <c r="K269" s="23">
        <f t="shared" si="18"/>
        <v>15</v>
      </c>
      <c r="L269" s="23">
        <f t="shared" si="19"/>
        <v>12</v>
      </c>
      <c r="M269" s="23"/>
    </row>
    <row r="270" spans="1:13" x14ac:dyDescent="0.2">
      <c r="A270" t="s">
        <v>24</v>
      </c>
      <c r="B270" t="s">
        <v>22</v>
      </c>
      <c r="C270">
        <v>4</v>
      </c>
      <c r="D270" t="s">
        <v>9</v>
      </c>
      <c r="E270" s="1">
        <v>0.15</v>
      </c>
      <c r="F270" s="1">
        <v>0.12</v>
      </c>
      <c r="G270" s="1">
        <v>0.05</v>
      </c>
      <c r="H270">
        <v>20</v>
      </c>
      <c r="I270" s="23">
        <f t="shared" si="16"/>
        <v>353.42917352885172</v>
      </c>
      <c r="J270" s="23">
        <f t="shared" si="17"/>
        <v>15</v>
      </c>
      <c r="K270" s="23">
        <f t="shared" si="18"/>
        <v>12</v>
      </c>
      <c r="L270" s="23">
        <f t="shared" si="19"/>
        <v>5</v>
      </c>
      <c r="M270" s="23"/>
    </row>
    <row r="271" spans="1:13" x14ac:dyDescent="0.2">
      <c r="A271" t="s">
        <v>24</v>
      </c>
      <c r="B271" t="s">
        <v>22</v>
      </c>
      <c r="C271">
        <v>4</v>
      </c>
      <c r="D271" t="s">
        <v>17</v>
      </c>
      <c r="E271" s="1">
        <v>0.63</v>
      </c>
      <c r="F271" s="1">
        <v>2.0099999999999998</v>
      </c>
      <c r="H271">
        <v>90</v>
      </c>
      <c r="I271" s="23">
        <f t="shared" si="16"/>
        <v>9945.4969431018853</v>
      </c>
      <c r="J271" s="23">
        <f t="shared" si="17"/>
        <v>63</v>
      </c>
      <c r="K271" s="23">
        <f t="shared" si="18"/>
        <v>200.99999999999997</v>
      </c>
      <c r="L271" s="23">
        <f t="shared" si="19"/>
        <v>0</v>
      </c>
      <c r="M271" s="23"/>
    </row>
    <row r="272" spans="1:13" x14ac:dyDescent="0.2">
      <c r="A272" t="s">
        <v>24</v>
      </c>
      <c r="B272" t="s">
        <v>22</v>
      </c>
      <c r="C272">
        <v>4</v>
      </c>
      <c r="D272" t="s">
        <v>17</v>
      </c>
      <c r="E272" s="1">
        <v>2.7</v>
      </c>
      <c r="F272" s="1">
        <v>2.8</v>
      </c>
      <c r="H272">
        <v>50</v>
      </c>
      <c r="I272" s="23">
        <f t="shared" si="16"/>
        <v>59376.101152847092</v>
      </c>
      <c r="J272" s="23">
        <f t="shared" si="17"/>
        <v>270</v>
      </c>
      <c r="K272" s="23">
        <f t="shared" si="18"/>
        <v>280</v>
      </c>
      <c r="L272" s="23">
        <f t="shared" si="19"/>
        <v>0</v>
      </c>
      <c r="M272" s="23"/>
    </row>
    <row r="273" spans="1:13" x14ac:dyDescent="0.2">
      <c r="A273" t="s">
        <v>18</v>
      </c>
      <c r="B273" t="s">
        <v>22</v>
      </c>
      <c r="C273">
        <v>1</v>
      </c>
      <c r="D273" t="s">
        <v>5</v>
      </c>
      <c r="E273" s="1">
        <v>7.5999999999999998E-2</v>
      </c>
      <c r="F273" s="1">
        <v>4.3999999999999997E-2</v>
      </c>
      <c r="G273" s="1">
        <v>4.5999999999999999E-2</v>
      </c>
      <c r="H273">
        <v>0</v>
      </c>
      <c r="I273" s="23">
        <f t="shared" si="16"/>
        <v>60.406543543224529</v>
      </c>
      <c r="J273" s="23">
        <f t="shared" si="17"/>
        <v>7.6</v>
      </c>
      <c r="K273" s="23">
        <f t="shared" si="18"/>
        <v>4.3999999999999995</v>
      </c>
      <c r="L273" s="23">
        <f t="shared" si="19"/>
        <v>4.5999999999999996</v>
      </c>
      <c r="M273" s="23"/>
    </row>
    <row r="274" spans="1:13" x14ac:dyDescent="0.2">
      <c r="A274" t="s">
        <v>18</v>
      </c>
      <c r="B274" t="s">
        <v>22</v>
      </c>
      <c r="C274">
        <v>1</v>
      </c>
      <c r="D274" t="s">
        <v>5</v>
      </c>
      <c r="E274" s="1">
        <v>2.1999999999999999E-2</v>
      </c>
      <c r="F274" s="1">
        <v>1.6E-2</v>
      </c>
      <c r="G274" s="1">
        <v>8.0000000000000002E-3</v>
      </c>
      <c r="H274">
        <v>0</v>
      </c>
      <c r="I274" s="23">
        <f t="shared" si="16"/>
        <v>1.105840614063607</v>
      </c>
      <c r="J274" s="23">
        <f t="shared" si="17"/>
        <v>2.1999999999999997</v>
      </c>
      <c r="K274" s="23">
        <f t="shared" si="18"/>
        <v>1.6</v>
      </c>
      <c r="L274" s="23">
        <f t="shared" si="19"/>
        <v>0.8</v>
      </c>
      <c r="M274" s="23"/>
    </row>
    <row r="275" spans="1:13" x14ac:dyDescent="0.2">
      <c r="A275" t="s">
        <v>18</v>
      </c>
      <c r="B275" t="s">
        <v>22</v>
      </c>
      <c r="C275">
        <v>1</v>
      </c>
      <c r="D275" t="s">
        <v>5</v>
      </c>
      <c r="E275" s="1">
        <v>1.2E-2</v>
      </c>
      <c r="F275" s="1">
        <v>8.0000000000000002E-3</v>
      </c>
      <c r="G275" s="1">
        <v>2E-3</v>
      </c>
      <c r="H275">
        <v>0</v>
      </c>
      <c r="I275" s="23">
        <f t="shared" si="16"/>
        <v>7.5398223686155036E-2</v>
      </c>
      <c r="J275" s="23">
        <f t="shared" si="17"/>
        <v>1.2</v>
      </c>
      <c r="K275" s="23">
        <f t="shared" si="18"/>
        <v>0.8</v>
      </c>
      <c r="L275" s="23">
        <f t="shared" si="19"/>
        <v>0.2</v>
      </c>
      <c r="M275" s="23"/>
    </row>
    <row r="276" spans="1:13" x14ac:dyDescent="0.2">
      <c r="A276" t="s">
        <v>18</v>
      </c>
      <c r="B276" t="s">
        <v>22</v>
      </c>
      <c r="C276">
        <v>1</v>
      </c>
      <c r="D276" t="s">
        <v>5</v>
      </c>
      <c r="E276" s="1">
        <v>1.2E-2</v>
      </c>
      <c r="F276" s="1">
        <v>1.6E-2</v>
      </c>
      <c r="G276" s="1">
        <v>1.4E-2</v>
      </c>
      <c r="H276">
        <v>0</v>
      </c>
      <c r="I276" s="23">
        <f t="shared" si="16"/>
        <v>1.0555751316061706</v>
      </c>
      <c r="J276" s="23">
        <f t="shared" si="17"/>
        <v>1.2</v>
      </c>
      <c r="K276" s="23">
        <f t="shared" si="18"/>
        <v>1.6</v>
      </c>
      <c r="L276" s="23">
        <f t="shared" si="19"/>
        <v>1.4000000000000001</v>
      </c>
      <c r="M276" s="23"/>
    </row>
    <row r="277" spans="1:13" x14ac:dyDescent="0.2">
      <c r="A277" t="s">
        <v>18</v>
      </c>
      <c r="B277" t="s">
        <v>22</v>
      </c>
      <c r="C277">
        <v>1</v>
      </c>
      <c r="D277" t="s">
        <v>5</v>
      </c>
      <c r="E277" s="1">
        <v>6.4000000000000001E-2</v>
      </c>
      <c r="F277" s="1">
        <v>0.05</v>
      </c>
      <c r="G277" s="1">
        <v>7.1999999999999995E-2</v>
      </c>
      <c r="H277">
        <v>0</v>
      </c>
      <c r="I277" s="23">
        <f t="shared" si="16"/>
        <v>90.477868423386028</v>
      </c>
      <c r="J277" s="23">
        <f t="shared" si="17"/>
        <v>6.4</v>
      </c>
      <c r="K277" s="23">
        <f t="shared" si="18"/>
        <v>5</v>
      </c>
      <c r="L277" s="23">
        <f t="shared" si="19"/>
        <v>7.1999999999999993</v>
      </c>
      <c r="M277" s="23"/>
    </row>
    <row r="278" spans="1:13" x14ac:dyDescent="0.2">
      <c r="A278" t="s">
        <v>18</v>
      </c>
      <c r="B278" t="s">
        <v>22</v>
      </c>
      <c r="C278">
        <v>1</v>
      </c>
      <c r="D278" t="s">
        <v>5</v>
      </c>
      <c r="E278" s="1">
        <v>0.05</v>
      </c>
      <c r="F278" s="1">
        <v>4.5999999999999999E-2</v>
      </c>
      <c r="G278" s="1">
        <v>4.8000000000000001E-2</v>
      </c>
      <c r="H278">
        <v>0</v>
      </c>
      <c r="I278" s="23">
        <f t="shared" si="16"/>
        <v>43.353978619539141</v>
      </c>
      <c r="J278" s="23">
        <f t="shared" si="17"/>
        <v>5</v>
      </c>
      <c r="K278" s="23">
        <f t="shared" si="18"/>
        <v>4.5999999999999996</v>
      </c>
      <c r="L278" s="23">
        <f t="shared" si="19"/>
        <v>4.8</v>
      </c>
      <c r="M278" s="23"/>
    </row>
    <row r="279" spans="1:13" x14ac:dyDescent="0.2">
      <c r="A279" t="s">
        <v>18</v>
      </c>
      <c r="B279" t="s">
        <v>22</v>
      </c>
      <c r="C279">
        <v>1</v>
      </c>
      <c r="D279" t="s">
        <v>5</v>
      </c>
      <c r="E279" s="1">
        <v>6.4000000000000001E-2</v>
      </c>
      <c r="F279" s="1">
        <v>0.05</v>
      </c>
      <c r="G279" s="1">
        <v>5.8000000000000003E-2</v>
      </c>
      <c r="H279">
        <v>0</v>
      </c>
      <c r="I279" s="23">
        <f t="shared" si="16"/>
        <v>72.884949563283215</v>
      </c>
      <c r="J279" s="23">
        <f t="shared" si="17"/>
        <v>6.4</v>
      </c>
      <c r="K279" s="23">
        <f t="shared" si="18"/>
        <v>5</v>
      </c>
      <c r="L279" s="23">
        <f t="shared" si="19"/>
        <v>5.8000000000000007</v>
      </c>
      <c r="M279" s="23"/>
    </row>
    <row r="280" spans="1:13" x14ac:dyDescent="0.2">
      <c r="A280" t="s">
        <v>18</v>
      </c>
      <c r="B280" t="s">
        <v>22</v>
      </c>
      <c r="C280">
        <v>1</v>
      </c>
      <c r="D280" t="s">
        <v>9</v>
      </c>
      <c r="E280" s="1">
        <v>0.04</v>
      </c>
      <c r="F280" s="1">
        <v>2.4E-2</v>
      </c>
      <c r="G280" s="1">
        <v>3.5999999999999997E-2</v>
      </c>
      <c r="H280">
        <v>0</v>
      </c>
      <c r="I280" s="23">
        <f t="shared" si="16"/>
        <v>13.571680263507904</v>
      </c>
      <c r="J280" s="23">
        <f t="shared" si="17"/>
        <v>4</v>
      </c>
      <c r="K280" s="23">
        <f t="shared" si="18"/>
        <v>2.4</v>
      </c>
      <c r="L280" s="23">
        <f t="shared" si="19"/>
        <v>3.5999999999999996</v>
      </c>
      <c r="M280" s="23"/>
    </row>
    <row r="281" spans="1:13" x14ac:dyDescent="0.2">
      <c r="A281" t="s">
        <v>18</v>
      </c>
      <c r="B281" t="s">
        <v>22</v>
      </c>
      <c r="C281">
        <v>1</v>
      </c>
      <c r="D281" t="s">
        <v>9</v>
      </c>
      <c r="E281" s="1">
        <v>8.0000000000000002E-3</v>
      </c>
      <c r="F281" s="1">
        <v>8.0000000000000002E-3</v>
      </c>
      <c r="G281" s="1">
        <v>2E-3</v>
      </c>
      <c r="H281">
        <v>0</v>
      </c>
      <c r="I281" s="23">
        <f t="shared" si="16"/>
        <v>5.02654824574367E-2</v>
      </c>
      <c r="J281" s="23">
        <f t="shared" si="17"/>
        <v>0.8</v>
      </c>
      <c r="K281" s="23">
        <f t="shared" si="18"/>
        <v>0.8</v>
      </c>
      <c r="L281" s="23">
        <f t="shared" si="19"/>
        <v>0.2</v>
      </c>
      <c r="M281" s="23"/>
    </row>
    <row r="282" spans="1:13" x14ac:dyDescent="0.2">
      <c r="A282" t="s">
        <v>18</v>
      </c>
      <c r="B282" t="s">
        <v>22</v>
      </c>
      <c r="C282">
        <v>1</v>
      </c>
      <c r="D282" t="s">
        <v>9</v>
      </c>
      <c r="E282" s="1">
        <v>3.7999999999999999E-2</v>
      </c>
      <c r="F282" s="1">
        <v>0.04</v>
      </c>
      <c r="G282" s="1">
        <v>0.04</v>
      </c>
      <c r="H282">
        <v>0</v>
      </c>
      <c r="I282" s="23">
        <f t="shared" si="16"/>
        <v>23.876104167282428</v>
      </c>
      <c r="J282" s="23">
        <f t="shared" si="17"/>
        <v>3.8</v>
      </c>
      <c r="K282" s="23">
        <f t="shared" si="18"/>
        <v>4</v>
      </c>
      <c r="L282" s="23">
        <f t="shared" si="19"/>
        <v>4</v>
      </c>
      <c r="M282" s="23"/>
    </row>
    <row r="283" spans="1:13" x14ac:dyDescent="0.2">
      <c r="A283" t="s">
        <v>18</v>
      </c>
      <c r="B283" t="s">
        <v>22</v>
      </c>
      <c r="C283">
        <v>2</v>
      </c>
      <c r="D283" t="s">
        <v>17</v>
      </c>
      <c r="E283" s="1">
        <v>1.7999999999999999E-2</v>
      </c>
      <c r="F283" s="1">
        <v>1.2E-2</v>
      </c>
      <c r="H283">
        <v>0</v>
      </c>
      <c r="I283" s="23">
        <f t="shared" si="16"/>
        <v>1.696460032938488</v>
      </c>
      <c r="J283" s="23">
        <f t="shared" si="17"/>
        <v>1.7999999999999998</v>
      </c>
      <c r="K283" s="23">
        <f t="shared" si="18"/>
        <v>1.2</v>
      </c>
      <c r="L283" s="23">
        <f t="shared" si="19"/>
        <v>0</v>
      </c>
      <c r="M283" s="23"/>
    </row>
    <row r="284" spans="1:13" x14ac:dyDescent="0.2">
      <c r="A284" t="s">
        <v>18</v>
      </c>
      <c r="B284" t="s">
        <v>22</v>
      </c>
      <c r="C284">
        <v>2</v>
      </c>
      <c r="D284" t="s">
        <v>17</v>
      </c>
      <c r="E284" s="1">
        <v>2.1999999999999999E-2</v>
      </c>
      <c r="F284" s="1">
        <v>1.7999999999999999E-2</v>
      </c>
      <c r="H284">
        <v>0</v>
      </c>
      <c r="I284" s="23">
        <f t="shared" si="16"/>
        <v>3.1101767270538945</v>
      </c>
      <c r="J284" s="23">
        <f t="shared" si="17"/>
        <v>2.1999999999999997</v>
      </c>
      <c r="K284" s="23">
        <f t="shared" si="18"/>
        <v>1.7999999999999998</v>
      </c>
      <c r="L284" s="23">
        <f t="shared" si="19"/>
        <v>0</v>
      </c>
      <c r="M284" s="23"/>
    </row>
    <row r="285" spans="1:13" x14ac:dyDescent="0.2">
      <c r="A285" t="s">
        <v>18</v>
      </c>
      <c r="B285" t="s">
        <v>22</v>
      </c>
      <c r="C285">
        <v>2</v>
      </c>
      <c r="D285" t="s">
        <v>5</v>
      </c>
      <c r="E285" s="1">
        <v>0.02</v>
      </c>
      <c r="F285" s="1">
        <v>0.02</v>
      </c>
      <c r="G285" s="1">
        <v>6.0000000000000001E-3</v>
      </c>
      <c r="H285">
        <v>0</v>
      </c>
      <c r="I285" s="23">
        <f t="shared" si="16"/>
        <v>0.94247779607693793</v>
      </c>
      <c r="J285" s="23">
        <f t="shared" si="17"/>
        <v>2</v>
      </c>
      <c r="K285" s="23">
        <f t="shared" si="18"/>
        <v>2</v>
      </c>
      <c r="L285" s="23">
        <f t="shared" si="19"/>
        <v>0.6</v>
      </c>
      <c r="M285" s="23"/>
    </row>
    <row r="286" spans="1:13" x14ac:dyDescent="0.2">
      <c r="A286" t="s">
        <v>18</v>
      </c>
      <c r="B286" t="s">
        <v>22</v>
      </c>
      <c r="C286">
        <v>2</v>
      </c>
      <c r="D286" t="s">
        <v>5</v>
      </c>
      <c r="E286" s="1">
        <v>1.7999999999999999E-2</v>
      </c>
      <c r="F286" s="1">
        <v>1.2E-2</v>
      </c>
      <c r="G286" s="1">
        <v>8.0000000000000002E-3</v>
      </c>
      <c r="H286">
        <v>0</v>
      </c>
      <c r="I286" s="23">
        <f t="shared" si="16"/>
        <v>0.6785840131753953</v>
      </c>
      <c r="J286" s="23">
        <f t="shared" si="17"/>
        <v>1.7999999999999998</v>
      </c>
      <c r="K286" s="23">
        <f t="shared" si="18"/>
        <v>1.2</v>
      </c>
      <c r="L286" s="23">
        <f t="shared" si="19"/>
        <v>0.8</v>
      </c>
      <c r="M286" s="23"/>
    </row>
    <row r="287" spans="1:13" x14ac:dyDescent="0.2">
      <c r="A287" t="s">
        <v>18</v>
      </c>
      <c r="B287" t="s">
        <v>22</v>
      </c>
      <c r="C287">
        <v>2</v>
      </c>
      <c r="D287" t="s">
        <v>5</v>
      </c>
      <c r="E287" s="1">
        <v>1.6E-2</v>
      </c>
      <c r="F287" s="1">
        <v>6.0000000000000001E-3</v>
      </c>
      <c r="G287" s="1">
        <v>2E-3</v>
      </c>
      <c r="H287">
        <v>0</v>
      </c>
      <c r="I287" s="23">
        <f t="shared" si="16"/>
        <v>7.5398223686155036E-2</v>
      </c>
      <c r="J287" s="23">
        <f t="shared" si="17"/>
        <v>1.6</v>
      </c>
      <c r="K287" s="23">
        <f t="shared" si="18"/>
        <v>0.6</v>
      </c>
      <c r="L287" s="23">
        <f t="shared" si="19"/>
        <v>0.2</v>
      </c>
      <c r="M287" s="23"/>
    </row>
    <row r="288" spans="1:13" x14ac:dyDescent="0.2">
      <c r="A288" t="s">
        <v>18</v>
      </c>
      <c r="B288" t="s">
        <v>22</v>
      </c>
      <c r="C288">
        <v>2</v>
      </c>
      <c r="D288" t="s">
        <v>5</v>
      </c>
      <c r="E288" s="1">
        <v>1.4E-2</v>
      </c>
      <c r="F288" s="1">
        <v>1.2E-2</v>
      </c>
      <c r="G288" s="1">
        <v>6.0000000000000001E-3</v>
      </c>
      <c r="H288">
        <v>0</v>
      </c>
      <c r="I288" s="23">
        <f t="shared" si="16"/>
        <v>0.39584067435231396</v>
      </c>
      <c r="J288" s="23">
        <f t="shared" si="17"/>
        <v>1.4000000000000001</v>
      </c>
      <c r="K288" s="23">
        <f t="shared" si="18"/>
        <v>1.2</v>
      </c>
      <c r="L288" s="23">
        <f t="shared" si="19"/>
        <v>0.6</v>
      </c>
      <c r="M288" s="23"/>
    </row>
    <row r="289" spans="1:13" x14ac:dyDescent="0.2">
      <c r="A289" t="s">
        <v>18</v>
      </c>
      <c r="B289" t="s">
        <v>22</v>
      </c>
      <c r="C289">
        <v>2</v>
      </c>
      <c r="D289" t="s">
        <v>5</v>
      </c>
      <c r="E289" s="1">
        <v>2.4E-2</v>
      </c>
      <c r="F289" s="1">
        <v>0.02</v>
      </c>
      <c r="G289" s="1">
        <v>1.6E-2</v>
      </c>
      <c r="H289">
        <v>0</v>
      </c>
      <c r="I289" s="23">
        <f t="shared" si="16"/>
        <v>3.0159289474462017</v>
      </c>
      <c r="J289" s="23">
        <f t="shared" si="17"/>
        <v>2.4</v>
      </c>
      <c r="K289" s="23">
        <f t="shared" si="18"/>
        <v>2</v>
      </c>
      <c r="L289" s="23">
        <f t="shared" si="19"/>
        <v>1.6</v>
      </c>
      <c r="M289" s="23"/>
    </row>
    <row r="290" spans="1:13" x14ac:dyDescent="0.2">
      <c r="A290" t="s">
        <v>18</v>
      </c>
      <c r="B290" t="s">
        <v>22</v>
      </c>
      <c r="C290">
        <v>2</v>
      </c>
      <c r="D290" t="s">
        <v>5</v>
      </c>
      <c r="E290" s="1">
        <v>1.7999999999999999E-2</v>
      </c>
      <c r="F290" s="1">
        <v>1.7999999999999999E-2</v>
      </c>
      <c r="G290" s="1">
        <v>0.01</v>
      </c>
      <c r="H290">
        <v>0</v>
      </c>
      <c r="I290" s="23">
        <f t="shared" si="16"/>
        <v>1.2723450247038659</v>
      </c>
      <c r="J290" s="23">
        <f t="shared" si="17"/>
        <v>1.7999999999999998</v>
      </c>
      <c r="K290" s="23">
        <f t="shared" si="18"/>
        <v>1.7999999999999998</v>
      </c>
      <c r="L290" s="23">
        <f t="shared" si="19"/>
        <v>1</v>
      </c>
      <c r="M290" s="23"/>
    </row>
    <row r="291" spans="1:13" x14ac:dyDescent="0.2">
      <c r="A291" t="s">
        <v>18</v>
      </c>
      <c r="B291" t="s">
        <v>22</v>
      </c>
      <c r="C291">
        <v>2</v>
      </c>
      <c r="D291" t="s">
        <v>5</v>
      </c>
      <c r="E291" s="1">
        <v>2.8000000000000001E-2</v>
      </c>
      <c r="F291" s="1">
        <v>2.1999999999999999E-2</v>
      </c>
      <c r="G291" s="1">
        <v>4.0000000000000001E-3</v>
      </c>
      <c r="H291">
        <v>0</v>
      </c>
      <c r="I291" s="23">
        <f t="shared" si="16"/>
        <v>0.96761053730565638</v>
      </c>
      <c r="J291" s="23">
        <f t="shared" si="17"/>
        <v>2.8000000000000003</v>
      </c>
      <c r="K291" s="23">
        <f t="shared" si="18"/>
        <v>2.1999999999999997</v>
      </c>
      <c r="L291" s="23">
        <f t="shared" si="19"/>
        <v>0.4</v>
      </c>
      <c r="M291" s="23"/>
    </row>
    <row r="292" spans="1:13" x14ac:dyDescent="0.2">
      <c r="A292" t="s">
        <v>18</v>
      </c>
      <c r="B292" t="s">
        <v>22</v>
      </c>
      <c r="C292">
        <v>2</v>
      </c>
      <c r="D292" t="s">
        <v>9</v>
      </c>
      <c r="E292" s="1">
        <v>8.4000000000000005E-2</v>
      </c>
      <c r="F292" s="1">
        <v>0.08</v>
      </c>
      <c r="G292" s="1">
        <v>5.1999999999999998E-2</v>
      </c>
      <c r="H292">
        <v>5</v>
      </c>
      <c r="I292" s="23">
        <f t="shared" si="16"/>
        <v>137.22476710880215</v>
      </c>
      <c r="J292" s="23">
        <f t="shared" si="17"/>
        <v>8.4</v>
      </c>
      <c r="K292" s="23">
        <f t="shared" si="18"/>
        <v>8</v>
      </c>
      <c r="L292" s="23">
        <f t="shared" si="19"/>
        <v>5.2</v>
      </c>
      <c r="M292" s="23"/>
    </row>
    <row r="293" spans="1:13" x14ac:dyDescent="0.2">
      <c r="A293" t="s">
        <v>18</v>
      </c>
      <c r="B293" t="s">
        <v>22</v>
      </c>
      <c r="C293">
        <v>3</v>
      </c>
      <c r="D293" t="s">
        <v>17</v>
      </c>
      <c r="E293" s="1">
        <v>0.01</v>
      </c>
      <c r="F293" s="1">
        <v>1.2E-2</v>
      </c>
      <c r="H293">
        <v>0</v>
      </c>
      <c r="I293" s="23">
        <f t="shared" si="16"/>
        <v>0.94247779607693793</v>
      </c>
      <c r="J293" s="23">
        <f t="shared" si="17"/>
        <v>1</v>
      </c>
      <c r="K293" s="23">
        <f t="shared" si="18"/>
        <v>1.2</v>
      </c>
      <c r="L293" s="23">
        <f t="shared" si="19"/>
        <v>0</v>
      </c>
      <c r="M293" s="23"/>
    </row>
    <row r="294" spans="1:13" x14ac:dyDescent="0.2">
      <c r="A294" t="s">
        <v>18</v>
      </c>
      <c r="B294" t="s">
        <v>22</v>
      </c>
      <c r="C294">
        <v>3</v>
      </c>
      <c r="D294" t="s">
        <v>17</v>
      </c>
      <c r="E294" s="1">
        <v>0.02</v>
      </c>
      <c r="F294" s="1">
        <v>1.6E-2</v>
      </c>
      <c r="H294">
        <v>0</v>
      </c>
      <c r="I294" s="23">
        <f t="shared" si="16"/>
        <v>2.5132741228718345</v>
      </c>
      <c r="J294" s="23">
        <f t="shared" si="17"/>
        <v>2</v>
      </c>
      <c r="K294" s="23">
        <f t="shared" si="18"/>
        <v>1.6</v>
      </c>
      <c r="L294" s="23">
        <f t="shared" si="19"/>
        <v>0</v>
      </c>
      <c r="M294" s="23"/>
    </row>
    <row r="295" spans="1:13" x14ac:dyDescent="0.2">
      <c r="A295" t="s">
        <v>18</v>
      </c>
      <c r="B295" t="s">
        <v>22</v>
      </c>
      <c r="C295">
        <v>3</v>
      </c>
      <c r="D295" t="s">
        <v>17</v>
      </c>
      <c r="E295" s="1">
        <v>1.6E-2</v>
      </c>
      <c r="F295" s="1">
        <v>1.4E-2</v>
      </c>
      <c r="H295">
        <v>0</v>
      </c>
      <c r="I295" s="23">
        <f t="shared" si="16"/>
        <v>1.7592918860102844</v>
      </c>
      <c r="J295" s="23">
        <f t="shared" si="17"/>
        <v>1.6</v>
      </c>
      <c r="K295" s="23">
        <f t="shared" si="18"/>
        <v>1.4000000000000001</v>
      </c>
      <c r="L295" s="23">
        <f t="shared" si="19"/>
        <v>0</v>
      </c>
      <c r="M295" s="23"/>
    </row>
    <row r="296" spans="1:13" x14ac:dyDescent="0.2">
      <c r="A296" t="s">
        <v>18</v>
      </c>
      <c r="B296" t="s">
        <v>22</v>
      </c>
      <c r="C296">
        <v>3</v>
      </c>
      <c r="D296" t="s">
        <v>5</v>
      </c>
      <c r="E296" s="1">
        <v>1.4E-2</v>
      </c>
      <c r="F296" s="1">
        <v>8.0000000000000002E-3</v>
      </c>
      <c r="G296" s="1">
        <v>2E-3</v>
      </c>
      <c r="H296">
        <v>0</v>
      </c>
      <c r="I296" s="23">
        <f t="shared" si="16"/>
        <v>8.7964594300514232E-2</v>
      </c>
      <c r="J296" s="23">
        <f t="shared" si="17"/>
        <v>1.4000000000000001</v>
      </c>
      <c r="K296" s="23">
        <f t="shared" si="18"/>
        <v>0.8</v>
      </c>
      <c r="L296" s="23">
        <f t="shared" si="19"/>
        <v>0.2</v>
      </c>
      <c r="M296" s="23"/>
    </row>
    <row r="297" spans="1:13" x14ac:dyDescent="0.2">
      <c r="A297" t="s">
        <v>18</v>
      </c>
      <c r="B297" t="s">
        <v>22</v>
      </c>
      <c r="C297">
        <v>3</v>
      </c>
      <c r="D297" t="s">
        <v>5</v>
      </c>
      <c r="E297" s="1">
        <v>2.4E-2</v>
      </c>
      <c r="F297" s="1">
        <v>1.6E-2</v>
      </c>
      <c r="G297" s="1">
        <v>1.4E-2</v>
      </c>
      <c r="H297">
        <v>2</v>
      </c>
      <c r="I297" s="23">
        <f t="shared" si="16"/>
        <v>2.1111502632123411</v>
      </c>
      <c r="J297" s="23">
        <f t="shared" si="17"/>
        <v>2.4</v>
      </c>
      <c r="K297" s="23">
        <f t="shared" si="18"/>
        <v>1.6</v>
      </c>
      <c r="L297" s="23">
        <f t="shared" si="19"/>
        <v>1.4000000000000001</v>
      </c>
      <c r="M297" s="23"/>
    </row>
    <row r="298" spans="1:13" x14ac:dyDescent="0.2">
      <c r="A298" t="s">
        <v>18</v>
      </c>
      <c r="B298" t="s">
        <v>22</v>
      </c>
      <c r="C298">
        <v>3</v>
      </c>
      <c r="D298" t="s">
        <v>5</v>
      </c>
      <c r="E298" s="1">
        <v>2.8000000000000001E-2</v>
      </c>
      <c r="F298" s="1">
        <v>0.03</v>
      </c>
      <c r="G298" s="1">
        <v>2E-3</v>
      </c>
      <c r="H298">
        <v>0</v>
      </c>
      <c r="I298" s="23">
        <f t="shared" si="16"/>
        <v>0.6597344572538566</v>
      </c>
      <c r="J298" s="23">
        <f t="shared" si="17"/>
        <v>2.8000000000000003</v>
      </c>
      <c r="K298" s="23">
        <f t="shared" si="18"/>
        <v>3</v>
      </c>
      <c r="L298" s="23">
        <f t="shared" si="19"/>
        <v>0.2</v>
      </c>
      <c r="M298" s="23"/>
    </row>
    <row r="299" spans="1:13" x14ac:dyDescent="0.2">
      <c r="A299" t="s">
        <v>18</v>
      </c>
      <c r="B299" t="s">
        <v>22</v>
      </c>
      <c r="C299">
        <v>3</v>
      </c>
      <c r="D299" t="s">
        <v>5</v>
      </c>
      <c r="E299" s="1">
        <v>1.7999999999999999E-2</v>
      </c>
      <c r="F299" s="1">
        <v>1.4E-2</v>
      </c>
      <c r="G299" s="1">
        <v>4.0000000000000001E-3</v>
      </c>
      <c r="H299">
        <v>0</v>
      </c>
      <c r="I299" s="23">
        <f t="shared" si="16"/>
        <v>0.39584067435231396</v>
      </c>
      <c r="J299" s="23">
        <f t="shared" si="17"/>
        <v>1.7999999999999998</v>
      </c>
      <c r="K299" s="23">
        <f t="shared" si="18"/>
        <v>1.4000000000000001</v>
      </c>
      <c r="L299" s="23">
        <f t="shared" si="19"/>
        <v>0.4</v>
      </c>
      <c r="M299" s="23"/>
    </row>
    <row r="300" spans="1:13" x14ac:dyDescent="0.2">
      <c r="A300" t="s">
        <v>18</v>
      </c>
      <c r="B300" t="s">
        <v>22</v>
      </c>
      <c r="C300">
        <v>3</v>
      </c>
      <c r="D300" t="s">
        <v>9</v>
      </c>
      <c r="E300" s="1">
        <v>0.03</v>
      </c>
      <c r="F300" s="1">
        <v>0.02</v>
      </c>
      <c r="G300" s="1">
        <v>1.6E-2</v>
      </c>
      <c r="H300">
        <v>60</v>
      </c>
      <c r="I300" s="23">
        <f t="shared" si="16"/>
        <v>3.7699111843077517</v>
      </c>
      <c r="J300" s="23">
        <f t="shared" si="17"/>
        <v>3</v>
      </c>
      <c r="K300" s="23">
        <f t="shared" si="18"/>
        <v>2</v>
      </c>
      <c r="L300" s="23">
        <f t="shared" si="19"/>
        <v>1.6</v>
      </c>
      <c r="M300" s="23"/>
    </row>
    <row r="301" spans="1:13" x14ac:dyDescent="0.2">
      <c r="A301" t="s">
        <v>18</v>
      </c>
      <c r="B301" t="s">
        <v>22</v>
      </c>
      <c r="C301">
        <v>3</v>
      </c>
      <c r="D301" t="s">
        <v>9</v>
      </c>
      <c r="E301" s="1">
        <v>1.6E-2</v>
      </c>
      <c r="F301" s="1">
        <v>0.02</v>
      </c>
      <c r="G301" s="1">
        <v>1.2E-2</v>
      </c>
      <c r="H301">
        <v>0</v>
      </c>
      <c r="I301" s="23">
        <f t="shared" si="16"/>
        <v>1.5079644737231006</v>
      </c>
      <c r="J301" s="23">
        <f t="shared" si="17"/>
        <v>1.6</v>
      </c>
      <c r="K301" s="23">
        <f t="shared" si="18"/>
        <v>2</v>
      </c>
      <c r="L301" s="23">
        <f t="shared" si="19"/>
        <v>1.2</v>
      </c>
      <c r="M301" s="23"/>
    </row>
    <row r="302" spans="1:13" x14ac:dyDescent="0.2">
      <c r="A302" t="s">
        <v>18</v>
      </c>
      <c r="B302" t="s">
        <v>22</v>
      </c>
      <c r="C302">
        <v>3</v>
      </c>
      <c r="D302" t="s">
        <v>9</v>
      </c>
      <c r="E302" s="1">
        <v>1.7999999999999999E-2</v>
      </c>
      <c r="F302" s="1">
        <v>1.6E-2</v>
      </c>
      <c r="G302" s="1">
        <v>0.01</v>
      </c>
      <c r="H302">
        <v>5</v>
      </c>
      <c r="I302" s="23">
        <f t="shared" si="16"/>
        <v>1.1309733552923256</v>
      </c>
      <c r="J302" s="23">
        <f t="shared" si="17"/>
        <v>1.7999999999999998</v>
      </c>
      <c r="K302" s="23">
        <f t="shared" si="18"/>
        <v>1.6</v>
      </c>
      <c r="L302" s="23">
        <f t="shared" si="19"/>
        <v>1</v>
      </c>
      <c r="M302" s="23"/>
    </row>
    <row r="303" spans="1:13" x14ac:dyDescent="0.2">
      <c r="A303" t="s">
        <v>18</v>
      </c>
      <c r="B303" t="s">
        <v>22</v>
      </c>
      <c r="C303">
        <v>4</v>
      </c>
      <c r="D303" t="s">
        <v>17</v>
      </c>
      <c r="E303" s="1">
        <v>1.2E-2</v>
      </c>
      <c r="F303" s="1">
        <v>1.4E-2</v>
      </c>
      <c r="H303">
        <v>0</v>
      </c>
      <c r="I303" s="23">
        <f t="shared" si="16"/>
        <v>1.3194689145077132</v>
      </c>
      <c r="J303" s="23">
        <f t="shared" si="17"/>
        <v>1.2</v>
      </c>
      <c r="K303" s="23">
        <f t="shared" si="18"/>
        <v>1.4000000000000001</v>
      </c>
      <c r="L303" s="23">
        <f t="shared" si="19"/>
        <v>0</v>
      </c>
      <c r="M303" s="23"/>
    </row>
    <row r="304" spans="1:13" x14ac:dyDescent="0.2">
      <c r="A304" t="s">
        <v>18</v>
      </c>
      <c r="B304" t="s">
        <v>22</v>
      </c>
      <c r="C304">
        <v>4</v>
      </c>
      <c r="D304" t="s">
        <v>17</v>
      </c>
      <c r="E304" s="1">
        <v>2.1999999999999999E-2</v>
      </c>
      <c r="F304" s="1">
        <v>1.6E-2</v>
      </c>
      <c r="H304">
        <v>0</v>
      </c>
      <c r="I304" s="23">
        <f t="shared" si="16"/>
        <v>2.7646015351590174</v>
      </c>
      <c r="J304" s="23">
        <f t="shared" si="17"/>
        <v>2.1999999999999997</v>
      </c>
      <c r="K304" s="23">
        <f t="shared" si="18"/>
        <v>1.6</v>
      </c>
      <c r="L304" s="23">
        <f t="shared" si="19"/>
        <v>0</v>
      </c>
      <c r="M304" s="23"/>
    </row>
    <row r="305" spans="1:13" x14ac:dyDescent="0.2">
      <c r="A305" t="s">
        <v>18</v>
      </c>
      <c r="B305" t="s">
        <v>22</v>
      </c>
      <c r="C305">
        <v>4</v>
      </c>
      <c r="D305" t="s">
        <v>17</v>
      </c>
      <c r="E305" s="1">
        <v>0.02</v>
      </c>
      <c r="F305" s="1">
        <v>1.4E-2</v>
      </c>
      <c r="H305">
        <v>0</v>
      </c>
      <c r="I305" s="23">
        <f t="shared" si="16"/>
        <v>2.1991148575128552</v>
      </c>
      <c r="J305" s="23">
        <f t="shared" si="17"/>
        <v>2</v>
      </c>
      <c r="K305" s="23">
        <f t="shared" si="18"/>
        <v>1.4000000000000001</v>
      </c>
      <c r="L305" s="23">
        <f t="shared" si="19"/>
        <v>0</v>
      </c>
      <c r="M305" s="23"/>
    </row>
    <row r="306" spans="1:13" x14ac:dyDescent="0.2">
      <c r="A306" t="s">
        <v>18</v>
      </c>
      <c r="B306" t="s">
        <v>22</v>
      </c>
      <c r="C306">
        <v>4</v>
      </c>
      <c r="D306" t="s">
        <v>5</v>
      </c>
      <c r="E306" s="1">
        <v>8.0000000000000002E-3</v>
      </c>
      <c r="F306" s="1">
        <v>6.0000000000000001E-3</v>
      </c>
      <c r="G306" s="1">
        <v>2E-3</v>
      </c>
      <c r="H306">
        <v>0</v>
      </c>
      <c r="I306" s="23">
        <f t="shared" si="16"/>
        <v>3.7699111843077518E-2</v>
      </c>
      <c r="J306" s="23">
        <f t="shared" si="17"/>
        <v>0.8</v>
      </c>
      <c r="K306" s="23">
        <f t="shared" si="18"/>
        <v>0.6</v>
      </c>
      <c r="L306" s="23">
        <f t="shared" si="19"/>
        <v>0.2</v>
      </c>
      <c r="M306" s="23"/>
    </row>
    <row r="307" spans="1:13" x14ac:dyDescent="0.2">
      <c r="A307" t="s">
        <v>18</v>
      </c>
      <c r="B307" t="s">
        <v>22</v>
      </c>
      <c r="C307">
        <v>4</v>
      </c>
      <c r="D307" t="s">
        <v>5</v>
      </c>
      <c r="E307" s="1">
        <v>6.0000000000000001E-3</v>
      </c>
      <c r="F307" s="1">
        <v>6.0000000000000001E-3</v>
      </c>
      <c r="G307" s="1">
        <v>2E-3</v>
      </c>
      <c r="H307">
        <v>0</v>
      </c>
      <c r="I307" s="23">
        <f t="shared" si="16"/>
        <v>2.8274333882308142E-2</v>
      </c>
      <c r="J307" s="23">
        <f t="shared" si="17"/>
        <v>0.6</v>
      </c>
      <c r="K307" s="23">
        <f t="shared" si="18"/>
        <v>0.6</v>
      </c>
      <c r="L307" s="23">
        <f t="shared" si="19"/>
        <v>0.2</v>
      </c>
      <c r="M307" s="23"/>
    </row>
    <row r="308" spans="1:13" x14ac:dyDescent="0.2">
      <c r="A308" t="s">
        <v>18</v>
      </c>
      <c r="B308" t="s">
        <v>22</v>
      </c>
      <c r="C308">
        <v>4</v>
      </c>
      <c r="D308" t="s">
        <v>5</v>
      </c>
      <c r="E308" s="1">
        <v>1.4E-2</v>
      </c>
      <c r="F308" s="1">
        <v>0.01</v>
      </c>
      <c r="G308" s="1">
        <v>8.0000000000000002E-3</v>
      </c>
      <c r="H308">
        <v>0</v>
      </c>
      <c r="I308" s="23">
        <f t="shared" si="16"/>
        <v>0.43982297150257105</v>
      </c>
      <c r="J308" s="23">
        <f t="shared" si="17"/>
        <v>1.4000000000000001</v>
      </c>
      <c r="K308" s="23">
        <f t="shared" si="18"/>
        <v>1</v>
      </c>
      <c r="L308" s="23">
        <f t="shared" si="19"/>
        <v>0.8</v>
      </c>
      <c r="M308" s="23"/>
    </row>
    <row r="309" spans="1:13" x14ac:dyDescent="0.2">
      <c r="A309" t="s">
        <v>18</v>
      </c>
      <c r="B309" t="s">
        <v>22</v>
      </c>
      <c r="C309">
        <v>4</v>
      </c>
      <c r="D309" t="s">
        <v>5</v>
      </c>
      <c r="E309" s="1">
        <v>0.01</v>
      </c>
      <c r="F309" s="1">
        <v>8.0000000000000002E-3</v>
      </c>
      <c r="G309" s="1">
        <v>2E-3</v>
      </c>
      <c r="H309">
        <v>0</v>
      </c>
      <c r="I309" s="23">
        <f t="shared" si="16"/>
        <v>6.2831853071795868E-2</v>
      </c>
      <c r="J309" s="23">
        <f t="shared" si="17"/>
        <v>1</v>
      </c>
      <c r="K309" s="23">
        <f t="shared" si="18"/>
        <v>0.8</v>
      </c>
      <c r="L309" s="23">
        <f t="shared" si="19"/>
        <v>0.2</v>
      </c>
      <c r="M309" s="23"/>
    </row>
    <row r="310" spans="1:13" x14ac:dyDescent="0.2">
      <c r="A310" t="s">
        <v>18</v>
      </c>
      <c r="B310" t="s">
        <v>22</v>
      </c>
      <c r="C310">
        <v>4</v>
      </c>
      <c r="D310" t="s">
        <v>9</v>
      </c>
      <c r="E310" s="1">
        <v>9.4E-2</v>
      </c>
      <c r="F310" s="1">
        <v>7.3999999999999996E-2</v>
      </c>
      <c r="G310" s="1">
        <v>7.8E-2</v>
      </c>
      <c r="H310">
        <v>95</v>
      </c>
      <c r="I310" s="23">
        <f t="shared" si="16"/>
        <v>213.06595535911336</v>
      </c>
      <c r="J310" s="23">
        <f t="shared" si="17"/>
        <v>9.4</v>
      </c>
      <c r="K310" s="23">
        <f t="shared" si="18"/>
        <v>7.3999999999999995</v>
      </c>
      <c r="L310" s="23">
        <f t="shared" si="19"/>
        <v>7.8</v>
      </c>
      <c r="M310" s="23"/>
    </row>
    <row r="311" spans="1:13" x14ac:dyDescent="0.2">
      <c r="A311" t="s">
        <v>18</v>
      </c>
      <c r="B311" t="s">
        <v>22</v>
      </c>
      <c r="C311">
        <v>4</v>
      </c>
      <c r="D311" t="s">
        <v>9</v>
      </c>
      <c r="E311" s="1">
        <v>4.2000000000000003E-2</v>
      </c>
      <c r="F311" s="1">
        <v>0.03</v>
      </c>
      <c r="G311" s="1">
        <v>4.2000000000000003E-2</v>
      </c>
      <c r="H311">
        <v>95</v>
      </c>
      <c r="I311" s="23">
        <f t="shared" si="16"/>
        <v>20.781635403496484</v>
      </c>
      <c r="J311" s="23">
        <f t="shared" si="17"/>
        <v>4.2</v>
      </c>
      <c r="K311" s="23">
        <f t="shared" si="18"/>
        <v>3</v>
      </c>
      <c r="L311" s="23">
        <f t="shared" si="19"/>
        <v>4.2</v>
      </c>
      <c r="M311" s="23"/>
    </row>
    <row r="312" spans="1:13" x14ac:dyDescent="0.2">
      <c r="A312" t="s">
        <v>18</v>
      </c>
      <c r="B312" t="s">
        <v>22</v>
      </c>
      <c r="C312">
        <v>4</v>
      </c>
      <c r="D312" t="s">
        <v>9</v>
      </c>
      <c r="E312" s="1">
        <v>1.7999999999999999E-2</v>
      </c>
      <c r="F312" s="1">
        <v>1.4E-2</v>
      </c>
      <c r="G312" s="1">
        <v>6.0000000000000001E-3</v>
      </c>
      <c r="H312">
        <v>0</v>
      </c>
      <c r="I312" s="23">
        <f t="shared" si="16"/>
        <v>0.59376101152847083</v>
      </c>
      <c r="J312" s="23">
        <f t="shared" si="17"/>
        <v>1.7999999999999998</v>
      </c>
      <c r="K312" s="23">
        <f t="shared" si="18"/>
        <v>1.4000000000000001</v>
      </c>
      <c r="L312" s="23">
        <f t="shared" si="19"/>
        <v>0.6</v>
      </c>
      <c r="M312" s="23"/>
    </row>
    <row r="313" spans="1:13" x14ac:dyDescent="0.2">
      <c r="A313" t="s">
        <v>18</v>
      </c>
      <c r="B313" t="s">
        <v>22</v>
      </c>
      <c r="C313">
        <v>5</v>
      </c>
      <c r="D313" t="s">
        <v>17</v>
      </c>
      <c r="E313" s="1">
        <v>0.01</v>
      </c>
      <c r="F313" s="1">
        <v>0.01</v>
      </c>
      <c r="H313">
        <v>0</v>
      </c>
      <c r="I313" s="23">
        <f t="shared" si="16"/>
        <v>0.78539816339744828</v>
      </c>
      <c r="J313" s="23">
        <f t="shared" si="17"/>
        <v>1</v>
      </c>
      <c r="K313" s="23">
        <f t="shared" si="18"/>
        <v>1</v>
      </c>
      <c r="L313" s="23">
        <f t="shared" si="19"/>
        <v>0</v>
      </c>
      <c r="M313" s="23"/>
    </row>
    <row r="314" spans="1:13" x14ac:dyDescent="0.2">
      <c r="A314" t="s">
        <v>18</v>
      </c>
      <c r="B314" t="s">
        <v>22</v>
      </c>
      <c r="C314">
        <v>5</v>
      </c>
      <c r="D314" t="s">
        <v>5</v>
      </c>
      <c r="E314" s="1">
        <v>0.02</v>
      </c>
      <c r="F314" s="1">
        <v>1.6E-2</v>
      </c>
      <c r="G314" s="1">
        <v>6.0000000000000001E-3</v>
      </c>
      <c r="H314">
        <v>0</v>
      </c>
      <c r="I314" s="23">
        <f t="shared" si="16"/>
        <v>0.7539822368615503</v>
      </c>
      <c r="J314" s="23">
        <f t="shared" si="17"/>
        <v>2</v>
      </c>
      <c r="K314" s="23">
        <f t="shared" si="18"/>
        <v>1.6</v>
      </c>
      <c r="L314" s="23">
        <f t="shared" si="19"/>
        <v>0.6</v>
      </c>
      <c r="M314" s="23"/>
    </row>
    <row r="315" spans="1:13" x14ac:dyDescent="0.2">
      <c r="A315" t="s">
        <v>18</v>
      </c>
      <c r="B315" t="s">
        <v>22</v>
      </c>
      <c r="C315">
        <v>5</v>
      </c>
      <c r="D315" t="s">
        <v>5</v>
      </c>
      <c r="E315" s="1">
        <v>4.3999999999999997E-2</v>
      </c>
      <c r="F315" s="1">
        <v>2.5999999999999999E-2</v>
      </c>
      <c r="G315" s="1">
        <v>2.4E-2</v>
      </c>
      <c r="H315">
        <v>0</v>
      </c>
      <c r="I315" s="23">
        <f t="shared" si="16"/>
        <v>10.781945987120169</v>
      </c>
      <c r="J315" s="23">
        <f t="shared" si="17"/>
        <v>4.3999999999999995</v>
      </c>
      <c r="K315" s="23">
        <f t="shared" si="18"/>
        <v>2.6</v>
      </c>
      <c r="L315" s="23">
        <f t="shared" si="19"/>
        <v>2.4</v>
      </c>
      <c r="M315" s="23"/>
    </row>
    <row r="316" spans="1:13" x14ac:dyDescent="0.2">
      <c r="A316" t="s">
        <v>18</v>
      </c>
      <c r="B316" t="s">
        <v>22</v>
      </c>
      <c r="C316">
        <v>5</v>
      </c>
      <c r="D316" t="s">
        <v>5</v>
      </c>
      <c r="E316" s="1">
        <v>3.2000000000000001E-2</v>
      </c>
      <c r="F316" s="1">
        <v>3.5999999999999997E-2</v>
      </c>
      <c r="G316" s="1">
        <v>4.5999999999999999E-2</v>
      </c>
      <c r="H316">
        <v>0</v>
      </c>
      <c r="I316" s="23">
        <f t="shared" si="16"/>
        <v>20.809909737378788</v>
      </c>
      <c r="J316" s="23">
        <f t="shared" si="17"/>
        <v>3.2</v>
      </c>
      <c r="K316" s="23">
        <f t="shared" si="18"/>
        <v>3.5999999999999996</v>
      </c>
      <c r="L316" s="23">
        <f t="shared" si="19"/>
        <v>4.5999999999999996</v>
      </c>
      <c r="M316" s="23"/>
    </row>
    <row r="317" spans="1:13" x14ac:dyDescent="0.2">
      <c r="A317" t="s">
        <v>18</v>
      </c>
      <c r="B317" t="s">
        <v>22</v>
      </c>
      <c r="C317">
        <v>5</v>
      </c>
      <c r="D317" t="s">
        <v>5</v>
      </c>
      <c r="E317" s="1">
        <v>2.8000000000000001E-2</v>
      </c>
      <c r="F317" s="1">
        <v>0.02</v>
      </c>
      <c r="G317" s="1">
        <v>2.1999999999999999E-2</v>
      </c>
      <c r="H317">
        <v>0</v>
      </c>
      <c r="I317" s="23">
        <f t="shared" si="16"/>
        <v>4.8380526865282807</v>
      </c>
      <c r="J317" s="23">
        <f t="shared" si="17"/>
        <v>2.8000000000000003</v>
      </c>
      <c r="K317" s="23">
        <f t="shared" si="18"/>
        <v>2</v>
      </c>
      <c r="L317" s="23">
        <f t="shared" si="19"/>
        <v>2.1999999999999997</v>
      </c>
      <c r="M317" s="23"/>
    </row>
    <row r="318" spans="1:13" x14ac:dyDescent="0.2">
      <c r="A318" t="s">
        <v>18</v>
      </c>
      <c r="B318" t="s">
        <v>22</v>
      </c>
      <c r="C318">
        <v>5</v>
      </c>
      <c r="D318" t="s">
        <v>5</v>
      </c>
      <c r="E318" s="1">
        <v>1.2E-2</v>
      </c>
      <c r="F318" s="1">
        <v>8.0000000000000002E-3</v>
      </c>
      <c r="G318" s="1">
        <v>6.0000000000000001E-3</v>
      </c>
      <c r="H318">
        <v>0</v>
      </c>
      <c r="I318" s="23">
        <f t="shared" si="16"/>
        <v>0.22619467105846508</v>
      </c>
      <c r="J318" s="23">
        <f t="shared" si="17"/>
        <v>1.2</v>
      </c>
      <c r="K318" s="23">
        <f t="shared" si="18"/>
        <v>0.8</v>
      </c>
      <c r="L318" s="23">
        <f t="shared" si="19"/>
        <v>0.6</v>
      </c>
      <c r="M318" s="23"/>
    </row>
    <row r="319" spans="1:13" x14ac:dyDescent="0.2">
      <c r="A319" t="s">
        <v>18</v>
      </c>
      <c r="B319" t="s">
        <v>22</v>
      </c>
      <c r="C319">
        <v>5</v>
      </c>
      <c r="D319" t="s">
        <v>9</v>
      </c>
      <c r="E319" s="1">
        <v>4.8000000000000001E-2</v>
      </c>
      <c r="F319" s="1">
        <v>1.2E-2</v>
      </c>
      <c r="G319" s="1">
        <v>1.6E-2</v>
      </c>
      <c r="H319">
        <v>0</v>
      </c>
      <c r="I319" s="23">
        <f t="shared" si="16"/>
        <v>3.6191147369354422</v>
      </c>
      <c r="J319" s="23">
        <f t="shared" si="17"/>
        <v>4.8</v>
      </c>
      <c r="K319" s="23">
        <f t="shared" si="18"/>
        <v>1.2</v>
      </c>
      <c r="L319" s="23">
        <f t="shared" si="19"/>
        <v>1.6</v>
      </c>
      <c r="M319" s="23"/>
    </row>
    <row r="320" spans="1:13" x14ac:dyDescent="0.2">
      <c r="A320" t="s">
        <v>18</v>
      </c>
      <c r="B320" t="s">
        <v>22</v>
      </c>
      <c r="C320">
        <v>5</v>
      </c>
      <c r="D320" t="s">
        <v>9</v>
      </c>
      <c r="E320" s="1">
        <v>7.0000000000000007E-2</v>
      </c>
      <c r="F320" s="1">
        <v>4.2000000000000003E-2</v>
      </c>
      <c r="G320" s="1">
        <v>4.5999999999999999E-2</v>
      </c>
      <c r="H320">
        <v>0</v>
      </c>
      <c r="I320" s="23">
        <f t="shared" si="16"/>
        <v>53.108623808935462</v>
      </c>
      <c r="J320" s="23">
        <f t="shared" si="17"/>
        <v>7.0000000000000009</v>
      </c>
      <c r="K320" s="23">
        <f t="shared" si="18"/>
        <v>4.2</v>
      </c>
      <c r="L320" s="23">
        <f t="shared" si="19"/>
        <v>4.5999999999999996</v>
      </c>
      <c r="M320" s="23"/>
    </row>
    <row r="321" spans="1:13" x14ac:dyDescent="0.2">
      <c r="A321" t="s">
        <v>18</v>
      </c>
      <c r="B321" t="s">
        <v>22</v>
      </c>
      <c r="C321">
        <v>5</v>
      </c>
      <c r="D321" t="s">
        <v>9</v>
      </c>
      <c r="E321" s="1">
        <v>0.02</v>
      </c>
      <c r="F321" s="1">
        <v>1.4E-2</v>
      </c>
      <c r="G321" s="1">
        <v>8.0000000000000002E-3</v>
      </c>
      <c r="H321">
        <v>0</v>
      </c>
      <c r="I321" s="23">
        <f t="shared" si="16"/>
        <v>0.87964594300514209</v>
      </c>
      <c r="J321" s="23">
        <f t="shared" si="17"/>
        <v>2</v>
      </c>
      <c r="K321" s="23">
        <f t="shared" si="18"/>
        <v>1.4000000000000001</v>
      </c>
      <c r="L321" s="23">
        <f t="shared" si="19"/>
        <v>0.8</v>
      </c>
      <c r="M321" s="23"/>
    </row>
    <row r="322" spans="1:13" x14ac:dyDescent="0.2">
      <c r="A322" t="s">
        <v>18</v>
      </c>
      <c r="B322" t="s">
        <v>22</v>
      </c>
      <c r="C322">
        <v>5</v>
      </c>
      <c r="D322" t="s">
        <v>9</v>
      </c>
      <c r="E322" s="1">
        <v>8.0000000000000002E-3</v>
      </c>
      <c r="F322" s="1">
        <v>6.0000000000000001E-3</v>
      </c>
      <c r="G322" s="1">
        <v>8.0000000000000002E-3</v>
      </c>
      <c r="H322">
        <v>0</v>
      </c>
      <c r="I322" s="23">
        <f t="shared" si="16"/>
        <v>0.15079644737231007</v>
      </c>
      <c r="J322" s="23">
        <f t="shared" si="17"/>
        <v>0.8</v>
      </c>
      <c r="K322" s="23">
        <f t="shared" si="18"/>
        <v>0.6</v>
      </c>
      <c r="L322" s="23">
        <f t="shared" si="19"/>
        <v>0.8</v>
      </c>
      <c r="M322" s="23"/>
    </row>
    <row r="323" spans="1:13" x14ac:dyDescent="0.2">
      <c r="A323" t="s">
        <v>18</v>
      </c>
      <c r="B323" t="s">
        <v>22</v>
      </c>
      <c r="C323">
        <v>6</v>
      </c>
      <c r="D323" t="s">
        <v>17</v>
      </c>
      <c r="E323" s="1">
        <v>1.7999999999999999E-2</v>
      </c>
      <c r="F323" s="1">
        <v>1.7999999999999999E-2</v>
      </c>
      <c r="H323">
        <v>0</v>
      </c>
      <c r="I323" s="23">
        <f t="shared" ref="I323:I372" si="20">IF(L323&gt;0,(1/2)*PI()*((J323/2)*(K323/2))*L323,((J323/2)*(K323/2))*PI())</f>
        <v>2.5446900494077318</v>
      </c>
      <c r="J323" s="23">
        <f t="shared" ref="J323:J372" si="21">E323*100</f>
        <v>1.7999999999999998</v>
      </c>
      <c r="K323" s="23">
        <f t="shared" ref="K323:K372" si="22">F323*100</f>
        <v>1.7999999999999998</v>
      </c>
      <c r="L323" s="23">
        <f t="shared" ref="L323:L372" si="23">G323*100</f>
        <v>0</v>
      </c>
      <c r="M323" s="23"/>
    </row>
    <row r="324" spans="1:13" x14ac:dyDescent="0.2">
      <c r="A324" t="s">
        <v>18</v>
      </c>
      <c r="B324" t="s">
        <v>22</v>
      </c>
      <c r="C324">
        <v>6</v>
      </c>
      <c r="D324" t="s">
        <v>5</v>
      </c>
      <c r="E324" s="1">
        <v>0.02</v>
      </c>
      <c r="F324" s="1">
        <v>1.6E-2</v>
      </c>
      <c r="G324" s="1">
        <v>0.03</v>
      </c>
      <c r="H324">
        <v>0</v>
      </c>
      <c r="I324" s="23">
        <f t="shared" si="20"/>
        <v>3.7699111843077517</v>
      </c>
      <c r="J324" s="23">
        <f t="shared" si="21"/>
        <v>2</v>
      </c>
      <c r="K324" s="23">
        <f t="shared" si="22"/>
        <v>1.6</v>
      </c>
      <c r="L324" s="23">
        <f t="shared" si="23"/>
        <v>3</v>
      </c>
      <c r="M324" s="23"/>
    </row>
    <row r="325" spans="1:13" x14ac:dyDescent="0.2">
      <c r="A325" t="s">
        <v>18</v>
      </c>
      <c r="B325" t="s">
        <v>22</v>
      </c>
      <c r="C325">
        <v>6</v>
      </c>
      <c r="D325" t="s">
        <v>5</v>
      </c>
      <c r="E325" s="1">
        <v>1.4E-2</v>
      </c>
      <c r="F325" s="1">
        <v>0.01</v>
      </c>
      <c r="G325" s="1">
        <v>1.6E-2</v>
      </c>
      <c r="H325">
        <v>0</v>
      </c>
      <c r="I325" s="23">
        <f t="shared" si="20"/>
        <v>0.87964594300514209</v>
      </c>
      <c r="J325" s="23">
        <f t="shared" si="21"/>
        <v>1.4000000000000001</v>
      </c>
      <c r="K325" s="23">
        <f t="shared" si="22"/>
        <v>1</v>
      </c>
      <c r="L325" s="23">
        <f t="shared" si="23"/>
        <v>1.6</v>
      </c>
      <c r="M325" s="23"/>
    </row>
    <row r="326" spans="1:13" x14ac:dyDescent="0.2">
      <c r="A326" t="s">
        <v>18</v>
      </c>
      <c r="B326" t="s">
        <v>22</v>
      </c>
      <c r="C326">
        <v>6</v>
      </c>
      <c r="D326" t="s">
        <v>5</v>
      </c>
      <c r="E326" s="1">
        <v>6.8000000000000005E-2</v>
      </c>
      <c r="F326" s="1">
        <v>4.2000000000000003E-2</v>
      </c>
      <c r="G326" s="1">
        <v>3.7999999999999999E-2</v>
      </c>
      <c r="H326">
        <v>0</v>
      </c>
      <c r="I326" s="23">
        <f t="shared" si="20"/>
        <v>42.618845938599144</v>
      </c>
      <c r="J326" s="23">
        <f t="shared" si="21"/>
        <v>6.8000000000000007</v>
      </c>
      <c r="K326" s="23">
        <f t="shared" si="22"/>
        <v>4.2</v>
      </c>
      <c r="L326" s="23">
        <f t="shared" si="23"/>
        <v>3.8</v>
      </c>
      <c r="M326" s="23"/>
    </row>
    <row r="327" spans="1:13" x14ac:dyDescent="0.2">
      <c r="A327" t="s">
        <v>18</v>
      </c>
      <c r="B327" t="s">
        <v>22</v>
      </c>
      <c r="C327">
        <v>6</v>
      </c>
      <c r="D327" t="s">
        <v>5</v>
      </c>
      <c r="E327" s="1">
        <v>1.2E-2</v>
      </c>
      <c r="F327" s="1">
        <v>8.0000000000000002E-3</v>
      </c>
      <c r="G327" s="1">
        <v>2E-3</v>
      </c>
      <c r="H327">
        <v>0</v>
      </c>
      <c r="I327" s="23">
        <f t="shared" si="20"/>
        <v>7.5398223686155036E-2</v>
      </c>
      <c r="J327" s="23">
        <f t="shared" si="21"/>
        <v>1.2</v>
      </c>
      <c r="K327" s="23">
        <f t="shared" si="22"/>
        <v>0.8</v>
      </c>
      <c r="L327" s="23">
        <f t="shared" si="23"/>
        <v>0.2</v>
      </c>
      <c r="M327" s="23"/>
    </row>
    <row r="328" spans="1:13" x14ac:dyDescent="0.2">
      <c r="A328" t="s">
        <v>18</v>
      </c>
      <c r="B328" t="s">
        <v>22</v>
      </c>
      <c r="C328">
        <v>6</v>
      </c>
      <c r="D328" t="s">
        <v>5</v>
      </c>
      <c r="E328" s="1">
        <v>2.8000000000000001E-2</v>
      </c>
      <c r="F328" s="1">
        <v>1.7999999999999999E-2</v>
      </c>
      <c r="G328" s="1">
        <v>2.5999999999999999E-2</v>
      </c>
      <c r="H328">
        <v>0</v>
      </c>
      <c r="I328" s="23">
        <f t="shared" si="20"/>
        <v>5.1459287665800808</v>
      </c>
      <c r="J328" s="23">
        <f t="shared" si="21"/>
        <v>2.8000000000000003</v>
      </c>
      <c r="K328" s="23">
        <f t="shared" si="22"/>
        <v>1.7999999999999998</v>
      </c>
      <c r="L328" s="23">
        <f t="shared" si="23"/>
        <v>2.6</v>
      </c>
      <c r="M328" s="23"/>
    </row>
    <row r="329" spans="1:13" x14ac:dyDescent="0.2">
      <c r="A329" t="s">
        <v>18</v>
      </c>
      <c r="B329" t="s">
        <v>22</v>
      </c>
      <c r="C329">
        <v>6</v>
      </c>
      <c r="D329" t="s">
        <v>5</v>
      </c>
      <c r="E329" s="1">
        <v>8.0000000000000002E-3</v>
      </c>
      <c r="F329" s="1">
        <v>0.01</v>
      </c>
      <c r="G329" s="1">
        <v>6.0000000000000001E-3</v>
      </c>
      <c r="H329">
        <v>0</v>
      </c>
      <c r="I329" s="23">
        <f t="shared" si="20"/>
        <v>0.18849555921538758</v>
      </c>
      <c r="J329" s="23">
        <f t="shared" si="21"/>
        <v>0.8</v>
      </c>
      <c r="K329" s="23">
        <f t="shared" si="22"/>
        <v>1</v>
      </c>
      <c r="L329" s="23">
        <f t="shared" si="23"/>
        <v>0.6</v>
      </c>
      <c r="M329" s="23"/>
    </row>
    <row r="330" spans="1:13" x14ac:dyDescent="0.2">
      <c r="A330" t="s">
        <v>18</v>
      </c>
      <c r="B330" t="s">
        <v>22</v>
      </c>
      <c r="C330">
        <v>6</v>
      </c>
      <c r="D330" t="s">
        <v>5</v>
      </c>
      <c r="E330" s="1">
        <v>2.5999999999999999E-2</v>
      </c>
      <c r="F330" s="1">
        <v>1.6E-2</v>
      </c>
      <c r="G330" s="1">
        <v>1.2E-2</v>
      </c>
      <c r="H330">
        <v>0</v>
      </c>
      <c r="I330" s="23">
        <f t="shared" si="20"/>
        <v>1.9603538158400309</v>
      </c>
      <c r="J330" s="23">
        <f t="shared" si="21"/>
        <v>2.6</v>
      </c>
      <c r="K330" s="23">
        <f t="shared" si="22"/>
        <v>1.6</v>
      </c>
      <c r="L330" s="23">
        <f t="shared" si="23"/>
        <v>1.2</v>
      </c>
      <c r="M330" s="23"/>
    </row>
    <row r="331" spans="1:13" x14ac:dyDescent="0.2">
      <c r="A331" t="s">
        <v>18</v>
      </c>
      <c r="B331" t="s">
        <v>22</v>
      </c>
      <c r="C331">
        <v>6</v>
      </c>
      <c r="D331" t="s">
        <v>9</v>
      </c>
      <c r="E331" s="1">
        <v>2.1999999999999999E-2</v>
      </c>
      <c r="F331" s="1">
        <v>1.7999999999999999E-2</v>
      </c>
      <c r="G331" s="1">
        <v>1.4E-2</v>
      </c>
      <c r="H331">
        <v>0</v>
      </c>
      <c r="I331" s="23">
        <f t="shared" si="20"/>
        <v>2.1771237089377262</v>
      </c>
      <c r="J331" s="23">
        <f t="shared" si="21"/>
        <v>2.1999999999999997</v>
      </c>
      <c r="K331" s="23">
        <f t="shared" si="22"/>
        <v>1.7999999999999998</v>
      </c>
      <c r="L331" s="23">
        <f t="shared" si="23"/>
        <v>1.4000000000000001</v>
      </c>
      <c r="M331" s="23"/>
    </row>
    <row r="332" spans="1:13" x14ac:dyDescent="0.2">
      <c r="A332" t="s">
        <v>18</v>
      </c>
      <c r="B332" t="s">
        <v>22</v>
      </c>
      <c r="C332">
        <v>6</v>
      </c>
      <c r="D332" t="s">
        <v>9</v>
      </c>
      <c r="E332" s="1">
        <v>4.8000000000000001E-2</v>
      </c>
      <c r="F332" s="1">
        <v>0.04</v>
      </c>
      <c r="G332" s="1">
        <v>1.6E-2</v>
      </c>
      <c r="H332">
        <v>75</v>
      </c>
      <c r="I332" s="23">
        <f t="shared" si="20"/>
        <v>12.063715789784807</v>
      </c>
      <c r="J332" s="23">
        <f t="shared" si="21"/>
        <v>4.8</v>
      </c>
      <c r="K332" s="23">
        <f t="shared" si="22"/>
        <v>4</v>
      </c>
      <c r="L332" s="23">
        <f t="shared" si="23"/>
        <v>1.6</v>
      </c>
      <c r="M332" s="23"/>
    </row>
    <row r="333" spans="1:13" x14ac:dyDescent="0.2">
      <c r="A333" t="s">
        <v>18</v>
      </c>
      <c r="B333" t="s">
        <v>22</v>
      </c>
      <c r="C333">
        <v>7</v>
      </c>
      <c r="D333" t="s">
        <v>17</v>
      </c>
      <c r="E333" s="1">
        <v>0.01</v>
      </c>
      <c r="F333" s="1">
        <v>8.0000000000000002E-3</v>
      </c>
      <c r="H333">
        <v>0</v>
      </c>
      <c r="I333" s="23">
        <f t="shared" si="20"/>
        <v>0.62831853071795862</v>
      </c>
      <c r="J333" s="23">
        <f t="shared" si="21"/>
        <v>1</v>
      </c>
      <c r="K333" s="23">
        <f t="shared" si="22"/>
        <v>0.8</v>
      </c>
      <c r="L333" s="23">
        <f t="shared" si="23"/>
        <v>0</v>
      </c>
      <c r="M333" s="23"/>
    </row>
    <row r="334" spans="1:13" x14ac:dyDescent="0.2">
      <c r="A334" t="s">
        <v>18</v>
      </c>
      <c r="B334" t="s">
        <v>22</v>
      </c>
      <c r="C334">
        <v>7</v>
      </c>
      <c r="D334" t="s">
        <v>17</v>
      </c>
      <c r="E334" s="1">
        <v>6.0000000000000001E-3</v>
      </c>
      <c r="F334" s="1">
        <v>6.0000000000000001E-3</v>
      </c>
      <c r="H334">
        <v>0</v>
      </c>
      <c r="I334" s="23">
        <f t="shared" si="20"/>
        <v>0.28274333882308139</v>
      </c>
      <c r="J334" s="23">
        <f t="shared" si="21"/>
        <v>0.6</v>
      </c>
      <c r="K334" s="23">
        <f t="shared" si="22"/>
        <v>0.6</v>
      </c>
      <c r="L334" s="23">
        <f t="shared" si="23"/>
        <v>0</v>
      </c>
      <c r="M334" s="23"/>
    </row>
    <row r="335" spans="1:13" x14ac:dyDescent="0.2">
      <c r="A335" t="s">
        <v>18</v>
      </c>
      <c r="B335" t="s">
        <v>22</v>
      </c>
      <c r="C335">
        <v>7</v>
      </c>
      <c r="D335" t="s">
        <v>17</v>
      </c>
      <c r="E335" s="1">
        <v>0.02</v>
      </c>
      <c r="F335" s="1">
        <v>1.7999999999999999E-2</v>
      </c>
      <c r="H335">
        <v>0</v>
      </c>
      <c r="I335" s="23">
        <f t="shared" si="20"/>
        <v>2.8274333882308134</v>
      </c>
      <c r="J335" s="23">
        <f t="shared" si="21"/>
        <v>2</v>
      </c>
      <c r="K335" s="23">
        <f t="shared" si="22"/>
        <v>1.7999999999999998</v>
      </c>
      <c r="L335" s="23">
        <f t="shared" si="23"/>
        <v>0</v>
      </c>
      <c r="M335" s="23"/>
    </row>
    <row r="336" spans="1:13" x14ac:dyDescent="0.2">
      <c r="A336" t="s">
        <v>18</v>
      </c>
      <c r="B336" t="s">
        <v>22</v>
      </c>
      <c r="C336">
        <v>7</v>
      </c>
      <c r="D336" t="s">
        <v>5</v>
      </c>
      <c r="E336" s="1">
        <v>6.4000000000000001E-2</v>
      </c>
      <c r="F336" s="1">
        <v>4.4999999999999998E-2</v>
      </c>
      <c r="G336" s="1">
        <v>0.05</v>
      </c>
      <c r="H336">
        <v>0</v>
      </c>
      <c r="I336" s="23">
        <f t="shared" si="20"/>
        <v>56.548667764616276</v>
      </c>
      <c r="J336" s="23">
        <f t="shared" si="21"/>
        <v>6.4</v>
      </c>
      <c r="K336" s="23">
        <f t="shared" si="22"/>
        <v>4.5</v>
      </c>
      <c r="L336" s="23">
        <f t="shared" si="23"/>
        <v>5</v>
      </c>
      <c r="M336" s="23"/>
    </row>
    <row r="337" spans="1:13" x14ac:dyDescent="0.2">
      <c r="A337" t="s">
        <v>18</v>
      </c>
      <c r="B337" t="s">
        <v>22</v>
      </c>
      <c r="C337">
        <v>7</v>
      </c>
      <c r="D337" t="s">
        <v>5</v>
      </c>
      <c r="E337" s="1">
        <v>0.04</v>
      </c>
      <c r="F337" s="1">
        <v>3.5999999999999997E-2</v>
      </c>
      <c r="G337" s="1">
        <v>2.4E-2</v>
      </c>
      <c r="H337">
        <v>0</v>
      </c>
      <c r="I337" s="23">
        <f t="shared" si="20"/>
        <v>13.571680263507904</v>
      </c>
      <c r="J337" s="23">
        <f t="shared" si="21"/>
        <v>4</v>
      </c>
      <c r="K337" s="23">
        <f t="shared" si="22"/>
        <v>3.5999999999999996</v>
      </c>
      <c r="L337" s="23">
        <f t="shared" si="23"/>
        <v>2.4</v>
      </c>
      <c r="M337" s="23"/>
    </row>
    <row r="338" spans="1:13" x14ac:dyDescent="0.2">
      <c r="A338" t="s">
        <v>18</v>
      </c>
      <c r="B338" t="s">
        <v>22</v>
      </c>
      <c r="C338">
        <v>7</v>
      </c>
      <c r="D338" t="s">
        <v>5</v>
      </c>
      <c r="E338" s="1">
        <v>1.4E-2</v>
      </c>
      <c r="F338" s="1">
        <v>8.0000000000000002E-3</v>
      </c>
      <c r="G338" s="1">
        <v>4.0000000000000001E-3</v>
      </c>
      <c r="H338">
        <v>0</v>
      </c>
      <c r="I338" s="23">
        <f t="shared" si="20"/>
        <v>0.17592918860102846</v>
      </c>
      <c r="J338" s="23">
        <f t="shared" si="21"/>
        <v>1.4000000000000001</v>
      </c>
      <c r="K338" s="23">
        <f t="shared" si="22"/>
        <v>0.8</v>
      </c>
      <c r="L338" s="23">
        <f t="shared" si="23"/>
        <v>0.4</v>
      </c>
      <c r="M338" s="23"/>
    </row>
    <row r="339" spans="1:13" x14ac:dyDescent="0.2">
      <c r="A339" t="s">
        <v>18</v>
      </c>
      <c r="B339" t="s">
        <v>22</v>
      </c>
      <c r="C339">
        <v>7</v>
      </c>
      <c r="D339" t="s">
        <v>5</v>
      </c>
      <c r="E339" s="1">
        <v>0.03</v>
      </c>
      <c r="F339" s="1">
        <v>1.4E-2</v>
      </c>
      <c r="G339" s="1">
        <v>8.0000000000000002E-3</v>
      </c>
      <c r="H339">
        <v>0</v>
      </c>
      <c r="I339" s="23">
        <f t="shared" si="20"/>
        <v>1.3194689145077132</v>
      </c>
      <c r="J339" s="23">
        <f t="shared" si="21"/>
        <v>3</v>
      </c>
      <c r="K339" s="23">
        <f t="shared" si="22"/>
        <v>1.4000000000000001</v>
      </c>
      <c r="L339" s="23">
        <f t="shared" si="23"/>
        <v>0.8</v>
      </c>
      <c r="M339" s="23"/>
    </row>
    <row r="340" spans="1:13" x14ac:dyDescent="0.2">
      <c r="A340" t="s">
        <v>18</v>
      </c>
      <c r="B340" t="s">
        <v>22</v>
      </c>
      <c r="C340">
        <v>7</v>
      </c>
      <c r="D340" t="s">
        <v>5</v>
      </c>
      <c r="E340" s="1">
        <v>1.2E-2</v>
      </c>
      <c r="F340" s="1">
        <v>6.0000000000000001E-3</v>
      </c>
      <c r="G340" s="1">
        <v>2E-3</v>
      </c>
      <c r="H340">
        <v>0</v>
      </c>
      <c r="I340" s="23">
        <f t="shared" si="20"/>
        <v>5.6548667764616284E-2</v>
      </c>
      <c r="J340" s="23">
        <f t="shared" si="21"/>
        <v>1.2</v>
      </c>
      <c r="K340" s="23">
        <f t="shared" si="22"/>
        <v>0.6</v>
      </c>
      <c r="L340" s="23">
        <f t="shared" si="23"/>
        <v>0.2</v>
      </c>
      <c r="M340" s="23"/>
    </row>
    <row r="341" spans="1:13" x14ac:dyDescent="0.2">
      <c r="A341" t="s">
        <v>18</v>
      </c>
      <c r="B341" t="s">
        <v>22</v>
      </c>
      <c r="C341">
        <v>7</v>
      </c>
      <c r="D341" t="s">
        <v>9</v>
      </c>
      <c r="E341" s="1">
        <v>0.03</v>
      </c>
      <c r="F341" s="1">
        <v>0.03</v>
      </c>
      <c r="G341" s="1">
        <v>2.4E-2</v>
      </c>
      <c r="H341">
        <v>10</v>
      </c>
      <c r="I341" s="23">
        <f t="shared" si="20"/>
        <v>8.4823001646924414</v>
      </c>
      <c r="J341" s="23">
        <f t="shared" si="21"/>
        <v>3</v>
      </c>
      <c r="K341" s="23">
        <f t="shared" si="22"/>
        <v>3</v>
      </c>
      <c r="L341" s="23">
        <f t="shared" si="23"/>
        <v>2.4</v>
      </c>
      <c r="M341" s="23"/>
    </row>
    <row r="342" spans="1:13" x14ac:dyDescent="0.2">
      <c r="A342" t="s">
        <v>18</v>
      </c>
      <c r="B342" t="s">
        <v>22</v>
      </c>
      <c r="C342">
        <v>7</v>
      </c>
      <c r="D342" t="s">
        <v>9</v>
      </c>
      <c r="E342" s="1">
        <v>2.4E-2</v>
      </c>
      <c r="F342" s="1">
        <v>0.02</v>
      </c>
      <c r="G342" s="1">
        <v>1.6E-2</v>
      </c>
      <c r="H342">
        <v>0</v>
      </c>
      <c r="I342" s="23">
        <f t="shared" si="20"/>
        <v>3.0159289474462017</v>
      </c>
      <c r="J342" s="23">
        <f t="shared" si="21"/>
        <v>2.4</v>
      </c>
      <c r="K342" s="23">
        <f t="shared" si="22"/>
        <v>2</v>
      </c>
      <c r="L342" s="23">
        <f t="shared" si="23"/>
        <v>1.6</v>
      </c>
      <c r="M342" s="23"/>
    </row>
    <row r="343" spans="1:13" x14ac:dyDescent="0.2">
      <c r="A343" t="s">
        <v>18</v>
      </c>
      <c r="B343" t="s">
        <v>22</v>
      </c>
      <c r="C343">
        <v>8</v>
      </c>
      <c r="D343" t="s">
        <v>17</v>
      </c>
      <c r="E343" s="1">
        <v>1.2E-2</v>
      </c>
      <c r="F343" s="1">
        <v>0.01</v>
      </c>
      <c r="H343">
        <v>0</v>
      </c>
      <c r="I343" s="23">
        <f t="shared" si="20"/>
        <v>0.94247779607693793</v>
      </c>
      <c r="J343" s="23">
        <f t="shared" si="21"/>
        <v>1.2</v>
      </c>
      <c r="K343" s="23">
        <f t="shared" si="22"/>
        <v>1</v>
      </c>
      <c r="L343" s="23">
        <f t="shared" si="23"/>
        <v>0</v>
      </c>
      <c r="M343" s="23"/>
    </row>
    <row r="344" spans="1:13" x14ac:dyDescent="0.2">
      <c r="A344" t="s">
        <v>18</v>
      </c>
      <c r="B344" t="s">
        <v>22</v>
      </c>
      <c r="C344">
        <v>8</v>
      </c>
      <c r="D344" t="s">
        <v>5</v>
      </c>
      <c r="E344" s="1">
        <v>2.5999999999999999E-2</v>
      </c>
      <c r="F344" s="1">
        <v>2.4E-2</v>
      </c>
      <c r="G344" s="1">
        <v>1.4E-2</v>
      </c>
      <c r="H344">
        <v>0</v>
      </c>
      <c r="I344" s="23">
        <f t="shared" si="20"/>
        <v>3.4306191777200543</v>
      </c>
      <c r="J344" s="23">
        <f t="shared" si="21"/>
        <v>2.6</v>
      </c>
      <c r="K344" s="23">
        <f t="shared" si="22"/>
        <v>2.4</v>
      </c>
      <c r="L344" s="23">
        <f t="shared" si="23"/>
        <v>1.4000000000000001</v>
      </c>
      <c r="M344" s="23"/>
    </row>
    <row r="345" spans="1:13" x14ac:dyDescent="0.2">
      <c r="A345" t="s">
        <v>18</v>
      </c>
      <c r="B345" t="s">
        <v>22</v>
      </c>
      <c r="C345">
        <v>8</v>
      </c>
      <c r="D345" t="s">
        <v>5</v>
      </c>
      <c r="E345" s="1">
        <v>3.2000000000000001E-2</v>
      </c>
      <c r="F345" s="1">
        <v>2.5999999999999999E-2</v>
      </c>
      <c r="G345" s="1">
        <v>0.04</v>
      </c>
      <c r="H345">
        <v>0</v>
      </c>
      <c r="I345" s="23">
        <f t="shared" si="20"/>
        <v>13.06902543893354</v>
      </c>
      <c r="J345" s="23">
        <f t="shared" si="21"/>
        <v>3.2</v>
      </c>
      <c r="K345" s="23">
        <f t="shared" si="22"/>
        <v>2.6</v>
      </c>
      <c r="L345" s="23">
        <f t="shared" si="23"/>
        <v>4</v>
      </c>
      <c r="M345" s="23"/>
    </row>
    <row r="346" spans="1:13" x14ac:dyDescent="0.2">
      <c r="A346" t="s">
        <v>18</v>
      </c>
      <c r="B346" t="s">
        <v>22</v>
      </c>
      <c r="C346">
        <v>8</v>
      </c>
      <c r="D346" t="s">
        <v>5</v>
      </c>
      <c r="E346" s="1">
        <v>4.8000000000000001E-2</v>
      </c>
      <c r="F346" s="1">
        <v>4.2000000000000003E-2</v>
      </c>
      <c r="G346" s="1">
        <v>6.6000000000000003E-2</v>
      </c>
      <c r="H346">
        <v>0</v>
      </c>
      <c r="I346" s="23">
        <f t="shared" si="20"/>
        <v>52.250969014505444</v>
      </c>
      <c r="J346" s="23">
        <f t="shared" si="21"/>
        <v>4.8</v>
      </c>
      <c r="K346" s="23">
        <f t="shared" si="22"/>
        <v>4.2</v>
      </c>
      <c r="L346" s="23">
        <f t="shared" si="23"/>
        <v>6.6000000000000005</v>
      </c>
      <c r="M346" s="23"/>
    </row>
    <row r="347" spans="1:13" x14ac:dyDescent="0.2">
      <c r="A347" t="s">
        <v>18</v>
      </c>
      <c r="B347" t="s">
        <v>22</v>
      </c>
      <c r="C347">
        <v>8</v>
      </c>
      <c r="D347" t="s">
        <v>5</v>
      </c>
      <c r="E347" s="1">
        <v>0.14799999999999999</v>
      </c>
      <c r="F347" s="1">
        <v>9.8000000000000004E-2</v>
      </c>
      <c r="G347" s="1">
        <v>0.126</v>
      </c>
      <c r="H347">
        <v>0</v>
      </c>
      <c r="I347" s="23">
        <f t="shared" si="20"/>
        <v>717.6591426007451</v>
      </c>
      <c r="J347" s="23">
        <f t="shared" si="21"/>
        <v>14.799999999999999</v>
      </c>
      <c r="K347" s="23">
        <f t="shared" si="22"/>
        <v>9.8000000000000007</v>
      </c>
      <c r="L347" s="23">
        <f t="shared" si="23"/>
        <v>12.6</v>
      </c>
      <c r="M347" s="23"/>
    </row>
    <row r="348" spans="1:13" x14ac:dyDescent="0.2">
      <c r="A348" t="s">
        <v>18</v>
      </c>
      <c r="B348" t="s">
        <v>22</v>
      </c>
      <c r="C348">
        <v>8</v>
      </c>
      <c r="D348" t="s">
        <v>5</v>
      </c>
      <c r="E348" s="1">
        <v>7.1999999999999995E-2</v>
      </c>
      <c r="F348" s="1">
        <v>6.6000000000000003E-2</v>
      </c>
      <c r="G348" s="1">
        <v>9.2999999999999999E-2</v>
      </c>
      <c r="H348">
        <v>0</v>
      </c>
      <c r="I348" s="23">
        <f t="shared" si="20"/>
        <v>173.54786136960735</v>
      </c>
      <c r="J348" s="23">
        <f t="shared" si="21"/>
        <v>7.1999999999999993</v>
      </c>
      <c r="K348" s="23">
        <f t="shared" si="22"/>
        <v>6.6000000000000005</v>
      </c>
      <c r="L348" s="23">
        <f t="shared" si="23"/>
        <v>9.3000000000000007</v>
      </c>
      <c r="M348" s="23"/>
    </row>
    <row r="349" spans="1:13" x14ac:dyDescent="0.2">
      <c r="A349" t="s">
        <v>18</v>
      </c>
      <c r="B349" t="s">
        <v>22</v>
      </c>
      <c r="C349">
        <v>8</v>
      </c>
      <c r="D349" t="s">
        <v>5</v>
      </c>
      <c r="E349" s="1">
        <v>0.05</v>
      </c>
      <c r="F349" s="1">
        <v>0.03</v>
      </c>
      <c r="G349" s="1">
        <v>1.4E-2</v>
      </c>
      <c r="H349">
        <v>0</v>
      </c>
      <c r="I349" s="23">
        <f t="shared" si="20"/>
        <v>8.2466807156732074</v>
      </c>
      <c r="J349" s="23">
        <f t="shared" si="21"/>
        <v>5</v>
      </c>
      <c r="K349" s="23">
        <f t="shared" si="22"/>
        <v>3</v>
      </c>
      <c r="L349" s="23">
        <f t="shared" si="23"/>
        <v>1.4000000000000001</v>
      </c>
      <c r="M349" s="23"/>
    </row>
    <row r="350" spans="1:13" x14ac:dyDescent="0.2">
      <c r="A350" t="s">
        <v>18</v>
      </c>
      <c r="B350" t="s">
        <v>22</v>
      </c>
      <c r="C350">
        <v>8</v>
      </c>
      <c r="D350" t="s">
        <v>9</v>
      </c>
      <c r="E350" s="1">
        <v>0.02</v>
      </c>
      <c r="F350" s="1">
        <v>2.3E-2</v>
      </c>
      <c r="G350" s="1">
        <v>2.3E-2</v>
      </c>
      <c r="H350">
        <v>0</v>
      </c>
      <c r="I350" s="23">
        <f t="shared" si="20"/>
        <v>4.1547562843725006</v>
      </c>
      <c r="J350" s="23">
        <f t="shared" si="21"/>
        <v>2</v>
      </c>
      <c r="K350" s="23">
        <f t="shared" si="22"/>
        <v>2.2999999999999998</v>
      </c>
      <c r="L350" s="23">
        <f t="shared" si="23"/>
        <v>2.2999999999999998</v>
      </c>
      <c r="M350" s="23"/>
    </row>
    <row r="351" spans="1:13" x14ac:dyDescent="0.2">
      <c r="A351" t="s">
        <v>18</v>
      </c>
      <c r="B351" t="s">
        <v>22</v>
      </c>
      <c r="C351">
        <v>8</v>
      </c>
      <c r="D351" t="s">
        <v>9</v>
      </c>
      <c r="E351" s="1">
        <v>0.06</v>
      </c>
      <c r="F351" s="1">
        <v>0.05</v>
      </c>
      <c r="G351" s="1">
        <v>7.0000000000000007E-2</v>
      </c>
      <c r="H351">
        <v>0</v>
      </c>
      <c r="I351" s="23">
        <f t="shared" si="20"/>
        <v>82.466807156732074</v>
      </c>
      <c r="J351" s="23">
        <f t="shared" si="21"/>
        <v>6</v>
      </c>
      <c r="K351" s="23">
        <f t="shared" si="22"/>
        <v>5</v>
      </c>
      <c r="L351" s="23">
        <f t="shared" si="23"/>
        <v>7.0000000000000009</v>
      </c>
      <c r="M351" s="23"/>
    </row>
    <row r="352" spans="1:13" x14ac:dyDescent="0.2">
      <c r="A352" t="s">
        <v>18</v>
      </c>
      <c r="B352" t="s">
        <v>22</v>
      </c>
      <c r="C352">
        <v>8</v>
      </c>
      <c r="D352" t="s">
        <v>9</v>
      </c>
      <c r="E352" s="1">
        <v>0.04</v>
      </c>
      <c r="F352" s="1">
        <v>0.05</v>
      </c>
      <c r="G352" s="1">
        <v>5.3999999999999999E-2</v>
      </c>
      <c r="H352">
        <v>0</v>
      </c>
      <c r="I352" s="23">
        <f t="shared" si="20"/>
        <v>42.411500823462212</v>
      </c>
      <c r="J352" s="23">
        <f t="shared" si="21"/>
        <v>4</v>
      </c>
      <c r="K352" s="23">
        <f t="shared" si="22"/>
        <v>5</v>
      </c>
      <c r="L352" s="23">
        <f t="shared" si="23"/>
        <v>5.4</v>
      </c>
      <c r="M352" s="23"/>
    </row>
    <row r="353" spans="1:13" x14ac:dyDescent="0.2">
      <c r="A353" t="s">
        <v>18</v>
      </c>
      <c r="B353" t="s">
        <v>22</v>
      </c>
      <c r="C353">
        <v>9</v>
      </c>
      <c r="D353" t="s">
        <v>17</v>
      </c>
      <c r="E353" s="1">
        <v>0.04</v>
      </c>
      <c r="F353" s="1">
        <v>1.7999999999999999E-2</v>
      </c>
      <c r="H353">
        <v>0</v>
      </c>
      <c r="I353" s="23">
        <f t="shared" si="20"/>
        <v>5.6548667764616267</v>
      </c>
      <c r="J353" s="23">
        <f t="shared" si="21"/>
        <v>4</v>
      </c>
      <c r="K353" s="23">
        <f t="shared" si="22"/>
        <v>1.7999999999999998</v>
      </c>
      <c r="L353" s="23">
        <f t="shared" si="23"/>
        <v>0</v>
      </c>
      <c r="M353" s="23"/>
    </row>
    <row r="354" spans="1:13" x14ac:dyDescent="0.2">
      <c r="A354" t="s">
        <v>18</v>
      </c>
      <c r="B354" t="s">
        <v>22</v>
      </c>
      <c r="C354">
        <v>9</v>
      </c>
      <c r="D354" t="s">
        <v>5</v>
      </c>
      <c r="E354" s="1">
        <v>1.2E-2</v>
      </c>
      <c r="F354" s="1">
        <v>0.01</v>
      </c>
      <c r="G354" s="1">
        <v>2E-3</v>
      </c>
      <c r="H354">
        <v>0</v>
      </c>
      <c r="I354" s="23">
        <f t="shared" si="20"/>
        <v>9.4247779607693802E-2</v>
      </c>
      <c r="J354" s="23">
        <f t="shared" si="21"/>
        <v>1.2</v>
      </c>
      <c r="K354" s="23">
        <f t="shared" si="22"/>
        <v>1</v>
      </c>
      <c r="L354" s="23">
        <f t="shared" si="23"/>
        <v>0.2</v>
      </c>
      <c r="M354" s="23"/>
    </row>
    <row r="355" spans="1:13" x14ac:dyDescent="0.2">
      <c r="A355" t="s">
        <v>18</v>
      </c>
      <c r="B355" t="s">
        <v>22</v>
      </c>
      <c r="C355">
        <v>9</v>
      </c>
      <c r="D355" t="s">
        <v>5</v>
      </c>
      <c r="E355" s="1">
        <v>8.5999999999999993E-2</v>
      </c>
      <c r="F355" s="1">
        <v>0.09</v>
      </c>
      <c r="G355" s="1">
        <v>8.7999999999999995E-2</v>
      </c>
      <c r="H355">
        <v>5</v>
      </c>
      <c r="I355" s="23">
        <f t="shared" si="20"/>
        <v>267.47519852663493</v>
      </c>
      <c r="J355" s="23">
        <f t="shared" si="21"/>
        <v>8.6</v>
      </c>
      <c r="K355" s="23">
        <f t="shared" si="22"/>
        <v>9</v>
      </c>
      <c r="L355" s="23">
        <f t="shared" si="23"/>
        <v>8.7999999999999989</v>
      </c>
      <c r="M355" s="23"/>
    </row>
    <row r="356" spans="1:13" x14ac:dyDescent="0.2">
      <c r="A356" t="s">
        <v>18</v>
      </c>
      <c r="B356" t="s">
        <v>22</v>
      </c>
      <c r="C356">
        <v>9</v>
      </c>
      <c r="D356" t="s">
        <v>5</v>
      </c>
      <c r="E356" s="1">
        <v>7.0000000000000007E-2</v>
      </c>
      <c r="F356" s="1">
        <v>5.1999999999999998E-2</v>
      </c>
      <c r="G356" s="1">
        <v>7.1999999999999995E-2</v>
      </c>
      <c r="H356">
        <v>5</v>
      </c>
      <c r="I356" s="23">
        <f t="shared" si="20"/>
        <v>102.91857533160163</v>
      </c>
      <c r="J356" s="23">
        <f t="shared" si="21"/>
        <v>7.0000000000000009</v>
      </c>
      <c r="K356" s="23">
        <f t="shared" si="22"/>
        <v>5.2</v>
      </c>
      <c r="L356" s="23">
        <f t="shared" si="23"/>
        <v>7.1999999999999993</v>
      </c>
      <c r="M356" s="23"/>
    </row>
    <row r="357" spans="1:13" x14ac:dyDescent="0.2">
      <c r="A357" t="s">
        <v>18</v>
      </c>
      <c r="B357" t="s">
        <v>22</v>
      </c>
      <c r="C357">
        <v>9</v>
      </c>
      <c r="D357" t="s">
        <v>5</v>
      </c>
      <c r="E357" s="1">
        <v>1.2E-2</v>
      </c>
      <c r="F357" s="1">
        <v>1.4999999999999999E-2</v>
      </c>
      <c r="G357" s="1">
        <v>6.0000000000000001E-3</v>
      </c>
      <c r="H357">
        <v>0</v>
      </c>
      <c r="I357" s="23">
        <f t="shared" si="20"/>
        <v>0.424115008234622</v>
      </c>
      <c r="J357" s="23">
        <f t="shared" si="21"/>
        <v>1.2</v>
      </c>
      <c r="K357" s="23">
        <f t="shared" si="22"/>
        <v>1.5</v>
      </c>
      <c r="L357" s="23">
        <f t="shared" si="23"/>
        <v>0.6</v>
      </c>
      <c r="M357" s="23"/>
    </row>
    <row r="358" spans="1:13" x14ac:dyDescent="0.2">
      <c r="A358" t="s">
        <v>18</v>
      </c>
      <c r="B358" t="s">
        <v>22</v>
      </c>
      <c r="C358">
        <v>9</v>
      </c>
      <c r="D358" t="s">
        <v>5</v>
      </c>
      <c r="E358" s="1">
        <v>1.4E-2</v>
      </c>
      <c r="F358" s="1">
        <v>1.4E-2</v>
      </c>
      <c r="G358" s="1">
        <v>1.2E-2</v>
      </c>
      <c r="H358">
        <v>0</v>
      </c>
      <c r="I358" s="23">
        <f t="shared" si="20"/>
        <v>0.92362824015539935</v>
      </c>
      <c r="J358" s="23">
        <f t="shared" si="21"/>
        <v>1.4000000000000001</v>
      </c>
      <c r="K358" s="23">
        <f t="shared" si="22"/>
        <v>1.4000000000000001</v>
      </c>
      <c r="L358" s="23">
        <f t="shared" si="23"/>
        <v>1.2</v>
      </c>
      <c r="M358" s="23"/>
    </row>
    <row r="359" spans="1:13" x14ac:dyDescent="0.2">
      <c r="A359" t="s">
        <v>18</v>
      </c>
      <c r="B359" t="s">
        <v>22</v>
      </c>
      <c r="C359">
        <v>9</v>
      </c>
      <c r="D359" t="s">
        <v>5</v>
      </c>
      <c r="E359" s="1">
        <v>0.06</v>
      </c>
      <c r="F359" s="1">
        <v>4.3999999999999997E-2</v>
      </c>
      <c r="G359" s="1">
        <v>2.1999999999999999E-2</v>
      </c>
      <c r="H359">
        <v>0</v>
      </c>
      <c r="I359" s="23">
        <f t="shared" si="20"/>
        <v>22.807962665061897</v>
      </c>
      <c r="J359" s="23">
        <f t="shared" si="21"/>
        <v>6</v>
      </c>
      <c r="K359" s="23">
        <f t="shared" si="22"/>
        <v>4.3999999999999995</v>
      </c>
      <c r="L359" s="23">
        <f t="shared" si="23"/>
        <v>2.1999999999999997</v>
      </c>
      <c r="M359" s="23"/>
    </row>
    <row r="360" spans="1:13" x14ac:dyDescent="0.2">
      <c r="A360" t="s">
        <v>18</v>
      </c>
      <c r="B360" t="s">
        <v>22</v>
      </c>
      <c r="C360">
        <v>9</v>
      </c>
      <c r="D360" t="s">
        <v>5</v>
      </c>
      <c r="E360" s="1">
        <v>0.02</v>
      </c>
      <c r="F360" s="1">
        <v>1.4E-2</v>
      </c>
      <c r="G360" s="1">
        <v>0.01</v>
      </c>
      <c r="H360">
        <v>0</v>
      </c>
      <c r="I360" s="23">
        <f t="shared" si="20"/>
        <v>1.0995574287564276</v>
      </c>
      <c r="J360" s="23">
        <f t="shared" si="21"/>
        <v>2</v>
      </c>
      <c r="K360" s="23">
        <f t="shared" si="22"/>
        <v>1.4000000000000001</v>
      </c>
      <c r="L360" s="23">
        <f t="shared" si="23"/>
        <v>1</v>
      </c>
      <c r="M360" s="23"/>
    </row>
    <row r="361" spans="1:13" x14ac:dyDescent="0.2">
      <c r="A361" t="s">
        <v>18</v>
      </c>
      <c r="B361" t="s">
        <v>22</v>
      </c>
      <c r="C361">
        <v>9</v>
      </c>
      <c r="D361" t="s">
        <v>9</v>
      </c>
      <c r="E361" s="1">
        <v>2.4E-2</v>
      </c>
      <c r="F361" s="1">
        <v>1.4E-2</v>
      </c>
      <c r="G361" s="1">
        <v>1.6E-2</v>
      </c>
      <c r="H361">
        <v>0</v>
      </c>
      <c r="I361" s="23">
        <f t="shared" si="20"/>
        <v>2.1111502632123411</v>
      </c>
      <c r="J361" s="23">
        <f t="shared" si="21"/>
        <v>2.4</v>
      </c>
      <c r="K361" s="23">
        <f t="shared" si="22"/>
        <v>1.4000000000000001</v>
      </c>
      <c r="L361" s="23">
        <f t="shared" si="23"/>
        <v>1.6</v>
      </c>
      <c r="M361" s="23"/>
    </row>
    <row r="362" spans="1:13" x14ac:dyDescent="0.2">
      <c r="A362" t="s">
        <v>18</v>
      </c>
      <c r="B362" t="s">
        <v>22</v>
      </c>
      <c r="C362">
        <v>9</v>
      </c>
      <c r="D362" t="s">
        <v>9</v>
      </c>
      <c r="E362" s="1">
        <v>1.6E-2</v>
      </c>
      <c r="F362" s="1">
        <v>1.2E-2</v>
      </c>
      <c r="G362" s="1">
        <v>4.0000000000000001E-3</v>
      </c>
      <c r="H362">
        <v>0</v>
      </c>
      <c r="I362" s="23">
        <f t="shared" si="20"/>
        <v>0.30159289474462014</v>
      </c>
      <c r="J362" s="23">
        <f t="shared" si="21"/>
        <v>1.6</v>
      </c>
      <c r="K362" s="23">
        <f t="shared" si="22"/>
        <v>1.2</v>
      </c>
      <c r="L362" s="23">
        <f t="shared" si="23"/>
        <v>0.4</v>
      </c>
      <c r="M362" s="23"/>
    </row>
    <row r="363" spans="1:13" x14ac:dyDescent="0.2">
      <c r="A363" t="s">
        <v>18</v>
      </c>
      <c r="B363" t="s">
        <v>22</v>
      </c>
      <c r="C363">
        <v>10</v>
      </c>
      <c r="D363" t="s">
        <v>17</v>
      </c>
      <c r="E363" s="1">
        <v>2.4E-2</v>
      </c>
      <c r="F363" s="1">
        <v>1.7999999999999999E-2</v>
      </c>
      <c r="H363">
        <v>0</v>
      </c>
      <c r="I363" s="23">
        <f t="shared" si="20"/>
        <v>3.392920065876976</v>
      </c>
      <c r="J363" s="23">
        <f t="shared" si="21"/>
        <v>2.4</v>
      </c>
      <c r="K363" s="23">
        <f t="shared" si="22"/>
        <v>1.7999999999999998</v>
      </c>
      <c r="L363" s="23">
        <f t="shared" si="23"/>
        <v>0</v>
      </c>
      <c r="M363" s="23"/>
    </row>
    <row r="364" spans="1:13" x14ac:dyDescent="0.2">
      <c r="A364" t="s">
        <v>18</v>
      </c>
      <c r="B364" t="s">
        <v>22</v>
      </c>
      <c r="C364">
        <v>10</v>
      </c>
      <c r="D364" t="s">
        <v>17</v>
      </c>
      <c r="E364" s="1">
        <v>2.4E-2</v>
      </c>
      <c r="F364" s="1">
        <v>0.02</v>
      </c>
      <c r="H364">
        <v>0</v>
      </c>
      <c r="I364" s="23">
        <f t="shared" si="20"/>
        <v>3.7699111843077517</v>
      </c>
      <c r="J364" s="23">
        <f t="shared" si="21"/>
        <v>2.4</v>
      </c>
      <c r="K364" s="23">
        <f t="shared" si="22"/>
        <v>2</v>
      </c>
      <c r="L364" s="23">
        <f t="shared" si="23"/>
        <v>0</v>
      </c>
      <c r="M364" s="23"/>
    </row>
    <row r="365" spans="1:13" x14ac:dyDescent="0.2">
      <c r="A365" t="s">
        <v>18</v>
      </c>
      <c r="B365" t="s">
        <v>22</v>
      </c>
      <c r="C365">
        <v>10</v>
      </c>
      <c r="D365" t="s">
        <v>17</v>
      </c>
      <c r="E365" s="1">
        <v>2.5999999999999999E-2</v>
      </c>
      <c r="F365" s="1">
        <v>0.02</v>
      </c>
      <c r="H365">
        <v>0</v>
      </c>
      <c r="I365" s="23">
        <f t="shared" si="20"/>
        <v>4.0840704496667311</v>
      </c>
      <c r="J365" s="23">
        <f t="shared" si="21"/>
        <v>2.6</v>
      </c>
      <c r="K365" s="23">
        <f t="shared" si="22"/>
        <v>2</v>
      </c>
      <c r="L365" s="23">
        <f t="shared" si="23"/>
        <v>0</v>
      </c>
      <c r="M365" s="23"/>
    </row>
    <row r="366" spans="1:13" x14ac:dyDescent="0.2">
      <c r="A366" t="s">
        <v>18</v>
      </c>
      <c r="B366" t="s">
        <v>22</v>
      </c>
      <c r="C366">
        <v>10</v>
      </c>
      <c r="D366" t="s">
        <v>17</v>
      </c>
      <c r="E366" s="1">
        <v>1.4E-2</v>
      </c>
      <c r="F366" s="1">
        <v>1.4E-2</v>
      </c>
      <c r="H366">
        <v>0</v>
      </c>
      <c r="I366" s="23">
        <f t="shared" si="20"/>
        <v>1.539380400258999</v>
      </c>
      <c r="J366" s="23">
        <f t="shared" si="21"/>
        <v>1.4000000000000001</v>
      </c>
      <c r="K366" s="23">
        <f t="shared" si="22"/>
        <v>1.4000000000000001</v>
      </c>
      <c r="L366" s="23">
        <f t="shared" si="23"/>
        <v>0</v>
      </c>
      <c r="M366" s="23"/>
    </row>
    <row r="367" spans="1:13" x14ac:dyDescent="0.2">
      <c r="A367" t="s">
        <v>18</v>
      </c>
      <c r="B367" t="s">
        <v>22</v>
      </c>
      <c r="C367">
        <v>10</v>
      </c>
      <c r="D367" t="s">
        <v>5</v>
      </c>
      <c r="E367" s="1">
        <v>5.6000000000000001E-2</v>
      </c>
      <c r="F367" s="1">
        <v>3.4000000000000002E-2</v>
      </c>
      <c r="G367" s="1">
        <v>2.5999999999999999E-2</v>
      </c>
      <c r="H367">
        <v>0</v>
      </c>
      <c r="I367" s="23">
        <f t="shared" si="20"/>
        <v>19.440175340413642</v>
      </c>
      <c r="J367" s="23">
        <f t="shared" si="21"/>
        <v>5.6000000000000005</v>
      </c>
      <c r="K367" s="23">
        <f t="shared" si="22"/>
        <v>3.4000000000000004</v>
      </c>
      <c r="L367" s="23">
        <f t="shared" si="23"/>
        <v>2.6</v>
      </c>
      <c r="M367" s="23"/>
    </row>
    <row r="368" spans="1:13" x14ac:dyDescent="0.2">
      <c r="A368" t="s">
        <v>18</v>
      </c>
      <c r="B368" t="s">
        <v>22</v>
      </c>
      <c r="C368">
        <v>10</v>
      </c>
      <c r="D368" t="s">
        <v>5</v>
      </c>
      <c r="E368" s="1">
        <v>5.3999999999999999E-2</v>
      </c>
      <c r="F368" s="1">
        <v>0.04</v>
      </c>
      <c r="G368" s="1">
        <v>3.7999999999999999E-2</v>
      </c>
      <c r="H368">
        <v>15</v>
      </c>
      <c r="I368" s="23">
        <f t="shared" si="20"/>
        <v>32.232740625831276</v>
      </c>
      <c r="J368" s="23">
        <f t="shared" si="21"/>
        <v>5.4</v>
      </c>
      <c r="K368" s="23">
        <f t="shared" si="22"/>
        <v>4</v>
      </c>
      <c r="L368" s="23">
        <f t="shared" si="23"/>
        <v>3.8</v>
      </c>
      <c r="M368" s="23"/>
    </row>
    <row r="369" spans="1:13" x14ac:dyDescent="0.2">
      <c r="A369" t="s">
        <v>18</v>
      </c>
      <c r="B369" t="s">
        <v>22</v>
      </c>
      <c r="C369">
        <v>10</v>
      </c>
      <c r="D369" t="s">
        <v>5</v>
      </c>
      <c r="E369" s="1">
        <v>1.2E-2</v>
      </c>
      <c r="F369" s="1">
        <v>1.2E-2</v>
      </c>
      <c r="G369" s="1">
        <v>1.4E-2</v>
      </c>
      <c r="H369">
        <v>0</v>
      </c>
      <c r="I369" s="23">
        <f t="shared" si="20"/>
        <v>0.79168134870462792</v>
      </c>
      <c r="J369" s="23">
        <f t="shared" si="21"/>
        <v>1.2</v>
      </c>
      <c r="K369" s="23">
        <f t="shared" si="22"/>
        <v>1.2</v>
      </c>
      <c r="L369" s="23">
        <f t="shared" si="23"/>
        <v>1.4000000000000001</v>
      </c>
      <c r="M369" s="23"/>
    </row>
    <row r="370" spans="1:13" x14ac:dyDescent="0.2">
      <c r="A370" t="s">
        <v>18</v>
      </c>
      <c r="B370" t="s">
        <v>22</v>
      </c>
      <c r="C370">
        <v>10</v>
      </c>
      <c r="D370" t="s">
        <v>5</v>
      </c>
      <c r="E370" s="1">
        <v>2.5999999999999999E-2</v>
      </c>
      <c r="F370" s="1">
        <v>2.5999999999999999E-2</v>
      </c>
      <c r="G370" s="1">
        <v>6.0000000000000001E-3</v>
      </c>
      <c r="H370">
        <v>0</v>
      </c>
      <c r="I370" s="23">
        <f t="shared" si="20"/>
        <v>1.5927874753700251</v>
      </c>
      <c r="J370" s="23">
        <f t="shared" si="21"/>
        <v>2.6</v>
      </c>
      <c r="K370" s="23">
        <f t="shared" si="22"/>
        <v>2.6</v>
      </c>
      <c r="L370" s="23">
        <f t="shared" si="23"/>
        <v>0.6</v>
      </c>
      <c r="M370" s="23"/>
    </row>
    <row r="371" spans="1:13" x14ac:dyDescent="0.2">
      <c r="A371" t="s">
        <v>18</v>
      </c>
      <c r="B371" t="s">
        <v>22</v>
      </c>
      <c r="C371">
        <v>10</v>
      </c>
      <c r="D371" t="s">
        <v>9</v>
      </c>
      <c r="E371" s="1">
        <v>8.0000000000000002E-3</v>
      </c>
      <c r="F371" s="1">
        <v>8.0000000000000002E-3</v>
      </c>
      <c r="G371" s="1">
        <v>6.0000000000000001E-3</v>
      </c>
      <c r="H371">
        <v>0</v>
      </c>
      <c r="I371" s="23">
        <f t="shared" si="20"/>
        <v>0.15079644737231007</v>
      </c>
      <c r="J371" s="23">
        <f t="shared" si="21"/>
        <v>0.8</v>
      </c>
      <c r="K371" s="23">
        <f t="shared" si="22"/>
        <v>0.8</v>
      </c>
      <c r="L371" s="23">
        <f t="shared" si="23"/>
        <v>0.6</v>
      </c>
      <c r="M371" s="23"/>
    </row>
    <row r="372" spans="1:13" x14ac:dyDescent="0.2">
      <c r="A372" t="s">
        <v>18</v>
      </c>
      <c r="B372" t="s">
        <v>22</v>
      </c>
      <c r="C372">
        <v>10</v>
      </c>
      <c r="D372" t="s">
        <v>9</v>
      </c>
      <c r="E372" s="1">
        <v>5.1999999999999998E-2</v>
      </c>
      <c r="F372" s="1">
        <v>4.2000000000000003E-2</v>
      </c>
      <c r="G372" s="1">
        <v>4.2000000000000003E-2</v>
      </c>
      <c r="H372">
        <v>0</v>
      </c>
      <c r="I372" s="23">
        <f t="shared" si="20"/>
        <v>36.021501366060576</v>
      </c>
      <c r="J372" s="23">
        <f t="shared" si="21"/>
        <v>5.2</v>
      </c>
      <c r="K372" s="23">
        <f t="shared" si="22"/>
        <v>4.2</v>
      </c>
      <c r="L372" s="23">
        <f t="shared" si="23"/>
        <v>4.2</v>
      </c>
      <c r="M372" s="2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2"/>
  <sheetViews>
    <sheetView workbookViewId="0">
      <selection activeCell="G42" sqref="G42"/>
    </sheetView>
  </sheetViews>
  <sheetFormatPr defaultRowHeight="11.25" x14ac:dyDescent="0.2"/>
  <cols>
    <col min="7" max="7" width="10.6640625" style="23" bestFit="1" customWidth="1"/>
    <col min="8" max="9" width="12.83203125" customWidth="1"/>
    <col min="24" max="24" width="13.5" customWidth="1"/>
    <col min="37" max="37" width="15.83203125" style="27" bestFit="1" customWidth="1"/>
    <col min="38" max="39" width="9.33203125" style="27"/>
  </cols>
  <sheetData>
    <row r="1" spans="1:41" ht="12" thickBot="1" x14ac:dyDescent="0.25">
      <c r="A1" t="s">
        <v>19</v>
      </c>
      <c r="B1" t="s">
        <v>0</v>
      </c>
      <c r="C1" t="s">
        <v>60</v>
      </c>
      <c r="D1" t="s">
        <v>1</v>
      </c>
      <c r="E1" t="s">
        <v>2</v>
      </c>
      <c r="F1" t="s">
        <v>3</v>
      </c>
      <c r="G1" s="23" t="s">
        <v>40</v>
      </c>
      <c r="J1" t="s">
        <v>55</v>
      </c>
      <c r="L1" s="5" t="s">
        <v>13</v>
      </c>
      <c r="M1" s="5" t="s">
        <v>15</v>
      </c>
      <c r="X1" t="s">
        <v>59</v>
      </c>
      <c r="Y1" t="s">
        <v>58</v>
      </c>
      <c r="AL1" s="28" t="s">
        <v>79</v>
      </c>
      <c r="AM1" s="28" t="s">
        <v>80</v>
      </c>
      <c r="AN1" s="25"/>
      <c r="AO1" s="25"/>
    </row>
    <row r="2" spans="1:41" x14ac:dyDescent="0.2">
      <c r="A2" t="s">
        <v>23</v>
      </c>
      <c r="B2" t="s">
        <v>20</v>
      </c>
      <c r="C2" t="str">
        <f>LEFT(A2,3)&amp;B2</f>
        <v>HonNorth</v>
      </c>
      <c r="D2">
        <v>2</v>
      </c>
      <c r="E2" t="s">
        <v>6</v>
      </c>
      <c r="F2">
        <v>0</v>
      </c>
      <c r="G2" s="23">
        <v>1.8849555921538759</v>
      </c>
      <c r="H2">
        <f>LOG10(G2)</f>
        <v>0.27530112307777749</v>
      </c>
      <c r="I2">
        <f>IF(G2&lt;0.37,0,IF(AND(G2&gt;=0.37,G2&lt;1),0.37,1))</f>
        <v>1</v>
      </c>
      <c r="J2" s="3">
        <v>0</v>
      </c>
      <c r="L2" s="3">
        <v>0</v>
      </c>
      <c r="M2" s="2">
        <v>0</v>
      </c>
      <c r="W2" s="3"/>
      <c r="X2" s="2">
        <v>1.0000000000000001E-33</v>
      </c>
      <c r="Y2">
        <f>LOG(X2)</f>
        <v>-33</v>
      </c>
      <c r="Z2" s="5" t="s">
        <v>13</v>
      </c>
      <c r="AA2" s="5" t="s">
        <v>15</v>
      </c>
      <c r="AK2" s="26" t="s">
        <v>61</v>
      </c>
      <c r="AL2" s="26">
        <v>0</v>
      </c>
      <c r="AM2" s="26">
        <v>0</v>
      </c>
      <c r="AN2" s="3"/>
      <c r="AO2" s="2"/>
    </row>
    <row r="3" spans="1:41" x14ac:dyDescent="0.2">
      <c r="A3" t="s">
        <v>23</v>
      </c>
      <c r="B3" t="s">
        <v>20</v>
      </c>
      <c r="C3" t="str">
        <f t="shared" ref="C3:C66" si="0">LEFT(A3,3)&amp;B3</f>
        <v>HonNorth</v>
      </c>
      <c r="D3">
        <v>2</v>
      </c>
      <c r="E3" t="s">
        <v>6</v>
      </c>
      <c r="F3">
        <v>0</v>
      </c>
      <c r="G3" s="23">
        <v>7.5398223686155044</v>
      </c>
      <c r="H3">
        <f t="shared" ref="H3:H66" si="1">LOG10(G3)</f>
        <v>0.87736111440573994</v>
      </c>
      <c r="I3">
        <f t="shared" ref="I3:I66" si="2">EXP(H3)</f>
        <v>2.4045460049454963</v>
      </c>
      <c r="J3" s="3">
        <v>500</v>
      </c>
      <c r="L3" s="3">
        <v>500</v>
      </c>
      <c r="M3" s="2">
        <v>30</v>
      </c>
      <c r="V3">
        <f>Y3</f>
        <v>-0.43179827593300502</v>
      </c>
      <c r="W3" s="3">
        <f>Y3-0.434</f>
        <v>-0.86579827593300496</v>
      </c>
      <c r="X3" s="2">
        <v>0.37</v>
      </c>
      <c r="Y3">
        <f t="shared" ref="Y3:Y16" si="3">LOG(X3)</f>
        <v>-0.43179827593300502</v>
      </c>
      <c r="Z3" s="3" t="s">
        <v>81</v>
      </c>
      <c r="AA3" s="2">
        <v>1</v>
      </c>
      <c r="AK3" s="29" t="s">
        <v>61</v>
      </c>
      <c r="AL3" s="26">
        <v>0.37</v>
      </c>
      <c r="AM3" s="26">
        <v>0</v>
      </c>
      <c r="AN3" s="3"/>
      <c r="AO3" s="2"/>
    </row>
    <row r="4" spans="1:41" x14ac:dyDescent="0.2">
      <c r="A4" t="s">
        <v>23</v>
      </c>
      <c r="B4" t="s">
        <v>20</v>
      </c>
      <c r="C4" t="str">
        <f t="shared" si="0"/>
        <v>HonNorth</v>
      </c>
      <c r="D4">
        <v>2</v>
      </c>
      <c r="E4" t="s">
        <v>6</v>
      </c>
      <c r="F4">
        <v>0</v>
      </c>
      <c r="G4" s="23">
        <v>8.5765479443001365</v>
      </c>
      <c r="H4">
        <f t="shared" si="1"/>
        <v>0.93331251973488993</v>
      </c>
      <c r="I4">
        <f t="shared" si="2"/>
        <v>2.5429187099682435</v>
      </c>
      <c r="J4" s="3">
        <v>1000</v>
      </c>
      <c r="L4" s="3">
        <v>1000</v>
      </c>
      <c r="M4" s="2">
        <v>3</v>
      </c>
      <c r="V4">
        <f>V3+0.434102</f>
        <v>2.3037240669949721E-3</v>
      </c>
      <c r="W4" s="3">
        <f t="shared" ref="W4:W16" si="4">Y4-Y3</f>
        <v>0.43179827593300502</v>
      </c>
      <c r="X4" s="2">
        <v>1</v>
      </c>
      <c r="Y4">
        <f t="shared" si="3"/>
        <v>0</v>
      </c>
      <c r="Z4" s="3" t="s">
        <v>82</v>
      </c>
      <c r="AA4" s="2">
        <v>1</v>
      </c>
      <c r="AK4" s="29" t="s">
        <v>61</v>
      </c>
      <c r="AL4" s="26">
        <v>1</v>
      </c>
      <c r="AM4" s="26">
        <v>0</v>
      </c>
      <c r="AN4" s="3"/>
      <c r="AO4" s="2"/>
    </row>
    <row r="5" spans="1:41" x14ac:dyDescent="0.2">
      <c r="A5" t="s">
        <v>23</v>
      </c>
      <c r="B5" t="s">
        <v>20</v>
      </c>
      <c r="C5" t="str">
        <f t="shared" si="0"/>
        <v>HonNorth</v>
      </c>
      <c r="D5">
        <v>2</v>
      </c>
      <c r="E5" t="s">
        <v>6</v>
      </c>
      <c r="F5">
        <v>15</v>
      </c>
      <c r="G5" s="23">
        <v>82.938046054770538</v>
      </c>
      <c r="H5">
        <f t="shared" si="1"/>
        <v>1.918753799563965</v>
      </c>
      <c r="I5">
        <f t="shared" si="2"/>
        <v>6.8124634821998553</v>
      </c>
      <c r="J5" s="3">
        <v>1500</v>
      </c>
      <c r="L5" s="3">
        <v>1500</v>
      </c>
      <c r="M5" s="2">
        <v>2</v>
      </c>
      <c r="V5">
        <f t="shared" ref="V5:V16" si="5">V4+0.434102</f>
        <v>0.43640572406699496</v>
      </c>
      <c r="W5" s="3">
        <f t="shared" si="4"/>
        <v>0.47712125471966244</v>
      </c>
      <c r="X5" s="2">
        <v>3</v>
      </c>
      <c r="Y5">
        <f t="shared" si="3"/>
        <v>0.47712125471966244</v>
      </c>
      <c r="Z5" s="30" t="s">
        <v>83</v>
      </c>
      <c r="AA5" s="2">
        <v>3</v>
      </c>
      <c r="AK5" s="29" t="s">
        <v>61</v>
      </c>
      <c r="AL5" s="26">
        <v>3</v>
      </c>
      <c r="AM5" s="26"/>
      <c r="AN5" s="3"/>
      <c r="AO5" s="2"/>
    </row>
    <row r="6" spans="1:41" x14ac:dyDescent="0.2">
      <c r="A6" t="s">
        <v>23</v>
      </c>
      <c r="B6" t="s">
        <v>20</v>
      </c>
      <c r="C6" t="str">
        <f t="shared" si="0"/>
        <v>HonNorth</v>
      </c>
      <c r="D6">
        <v>2</v>
      </c>
      <c r="E6" t="s">
        <v>6</v>
      </c>
      <c r="F6">
        <v>40</v>
      </c>
      <c r="G6" s="23">
        <v>82.938046054770538</v>
      </c>
      <c r="H6">
        <f t="shared" si="1"/>
        <v>1.918753799563965</v>
      </c>
      <c r="I6">
        <f t="shared" si="2"/>
        <v>6.8124634821998553</v>
      </c>
      <c r="J6" s="3">
        <v>2000</v>
      </c>
      <c r="L6" s="3">
        <v>2000</v>
      </c>
      <c r="M6" s="2">
        <v>0</v>
      </c>
      <c r="V6">
        <f t="shared" si="5"/>
        <v>0.87050772406699495</v>
      </c>
      <c r="W6" s="3">
        <f t="shared" si="4"/>
        <v>0.36797678529459438</v>
      </c>
      <c r="X6" s="2">
        <v>7</v>
      </c>
      <c r="Y6">
        <f t="shared" si="3"/>
        <v>0.84509804001425681</v>
      </c>
      <c r="Z6" s="30" t="s">
        <v>84</v>
      </c>
      <c r="AA6" s="2">
        <v>0</v>
      </c>
      <c r="AK6" s="29" t="s">
        <v>61</v>
      </c>
      <c r="AL6" s="26">
        <v>7</v>
      </c>
      <c r="AM6" s="26">
        <v>0</v>
      </c>
      <c r="AN6" s="3"/>
      <c r="AO6" s="2"/>
    </row>
    <row r="7" spans="1:41" x14ac:dyDescent="0.2">
      <c r="A7" t="s">
        <v>23</v>
      </c>
      <c r="B7" t="s">
        <v>20</v>
      </c>
      <c r="C7" t="str">
        <f t="shared" si="0"/>
        <v>HonNorth</v>
      </c>
      <c r="D7">
        <v>2</v>
      </c>
      <c r="E7" t="s">
        <v>6</v>
      </c>
      <c r="F7">
        <v>0</v>
      </c>
      <c r="G7" s="23">
        <v>21.614157456697775</v>
      </c>
      <c r="H7">
        <f t="shared" si="1"/>
        <v>1.3347383109296451</v>
      </c>
      <c r="I7">
        <f t="shared" si="2"/>
        <v>3.7990016591154334</v>
      </c>
      <c r="J7" s="3">
        <v>2500</v>
      </c>
      <c r="L7" s="3">
        <v>2500</v>
      </c>
      <c r="M7" s="2">
        <v>0</v>
      </c>
      <c r="V7">
        <f t="shared" si="5"/>
        <v>1.3046097240669949</v>
      </c>
      <c r="W7" s="3">
        <f t="shared" si="4"/>
        <v>0.45593195564972444</v>
      </c>
      <c r="X7" s="2">
        <v>20</v>
      </c>
      <c r="Y7">
        <f t="shared" si="3"/>
        <v>1.3010299956639813</v>
      </c>
      <c r="Z7" s="30" t="s">
        <v>85</v>
      </c>
      <c r="AA7" s="2">
        <v>2</v>
      </c>
      <c r="AK7" s="29" t="s">
        <v>61</v>
      </c>
      <c r="AL7" s="26">
        <v>20</v>
      </c>
      <c r="AM7" s="26">
        <v>3.0769230769230802</v>
      </c>
      <c r="AN7" s="2"/>
      <c r="AO7" s="2"/>
    </row>
    <row r="8" spans="1:41" x14ac:dyDescent="0.2">
      <c r="A8" t="s">
        <v>23</v>
      </c>
      <c r="B8" t="s">
        <v>20</v>
      </c>
      <c r="C8" t="str">
        <f t="shared" si="0"/>
        <v>HonNorth</v>
      </c>
      <c r="D8">
        <v>3</v>
      </c>
      <c r="E8" t="s">
        <v>6</v>
      </c>
      <c r="F8">
        <v>0</v>
      </c>
      <c r="G8" s="23">
        <v>134.30308594096365</v>
      </c>
      <c r="H8">
        <f t="shared" si="1"/>
        <v>2.1280859917583252</v>
      </c>
      <c r="I8">
        <f t="shared" si="2"/>
        <v>8.3987760908086546</v>
      </c>
      <c r="J8" s="3">
        <v>3000</v>
      </c>
      <c r="L8" s="3">
        <v>3000</v>
      </c>
      <c r="M8" s="2">
        <v>0</v>
      </c>
      <c r="V8">
        <f t="shared" si="5"/>
        <v>1.7387117240669949</v>
      </c>
      <c r="W8" s="3">
        <f t="shared" si="4"/>
        <v>0.43933269383026263</v>
      </c>
      <c r="X8" s="2">
        <v>55</v>
      </c>
      <c r="Y8">
        <f t="shared" si="3"/>
        <v>1.7403626894942439</v>
      </c>
      <c r="Z8" s="3" t="s">
        <v>86</v>
      </c>
      <c r="AA8" s="2">
        <v>13</v>
      </c>
      <c r="AK8" s="29" t="s">
        <v>61</v>
      </c>
      <c r="AL8" s="26">
        <v>55</v>
      </c>
      <c r="AM8" s="26">
        <v>14.285714285714286</v>
      </c>
      <c r="AN8" s="24"/>
      <c r="AO8" s="24"/>
    </row>
    <row r="9" spans="1:41" x14ac:dyDescent="0.2">
      <c r="A9" t="s">
        <v>23</v>
      </c>
      <c r="B9" t="s">
        <v>20</v>
      </c>
      <c r="C9" t="str">
        <f t="shared" si="0"/>
        <v>HonNorth</v>
      </c>
      <c r="D9">
        <v>3</v>
      </c>
      <c r="E9" t="s">
        <v>6</v>
      </c>
      <c r="F9">
        <v>0</v>
      </c>
      <c r="G9" s="23">
        <v>214.41369860750339</v>
      </c>
      <c r="H9">
        <f t="shared" si="1"/>
        <v>2.3312525284069276</v>
      </c>
      <c r="I9">
        <f t="shared" si="2"/>
        <v>10.290823012303607</v>
      </c>
      <c r="J9" s="3">
        <v>3500</v>
      </c>
      <c r="L9" s="3">
        <v>3500</v>
      </c>
      <c r="M9" s="2">
        <v>0</v>
      </c>
      <c r="V9">
        <f t="shared" si="5"/>
        <v>2.1728137240669949</v>
      </c>
      <c r="W9" s="3">
        <f t="shared" si="4"/>
        <v>0.4298990259007136</v>
      </c>
      <c r="X9" s="2">
        <v>148</v>
      </c>
      <c r="Y9">
        <f t="shared" si="3"/>
        <v>2.1702617153949575</v>
      </c>
      <c r="Z9" s="3" t="s">
        <v>87</v>
      </c>
      <c r="AA9" s="2">
        <v>7</v>
      </c>
      <c r="AK9" s="29" t="s">
        <v>61</v>
      </c>
      <c r="AL9" s="26">
        <v>148</v>
      </c>
      <c r="AM9" s="26">
        <v>1.6666666666666667</v>
      </c>
    </row>
    <row r="10" spans="1:41" x14ac:dyDescent="0.2">
      <c r="A10" t="s">
        <v>23</v>
      </c>
      <c r="B10" t="s">
        <v>20</v>
      </c>
      <c r="C10" t="str">
        <f t="shared" si="0"/>
        <v>HonNorth</v>
      </c>
      <c r="D10">
        <v>3</v>
      </c>
      <c r="E10" t="s">
        <v>6</v>
      </c>
      <c r="F10">
        <v>10</v>
      </c>
      <c r="G10" s="23">
        <v>546.63712172462397</v>
      </c>
      <c r="H10">
        <f t="shared" si="1"/>
        <v>2.7376991209767336</v>
      </c>
      <c r="I10">
        <f t="shared" si="2"/>
        <v>15.451392380167588</v>
      </c>
      <c r="J10" s="3">
        <v>4000</v>
      </c>
      <c r="L10" s="3">
        <v>4000</v>
      </c>
      <c r="M10" s="2">
        <v>0</v>
      </c>
      <c r="V10">
        <f t="shared" si="5"/>
        <v>2.6069157240669947</v>
      </c>
      <c r="W10" s="3">
        <f t="shared" si="4"/>
        <v>0.43504333074615209</v>
      </c>
      <c r="X10" s="2">
        <v>403</v>
      </c>
      <c r="Y10">
        <f t="shared" si="3"/>
        <v>2.6053050461411096</v>
      </c>
      <c r="Z10" s="3" t="s">
        <v>88</v>
      </c>
      <c r="AA10" s="2">
        <v>3</v>
      </c>
      <c r="AK10" s="29" t="s">
        <v>61</v>
      </c>
      <c r="AL10" s="26">
        <v>403</v>
      </c>
      <c r="AM10" s="26">
        <v>30</v>
      </c>
    </row>
    <row r="11" spans="1:41" x14ac:dyDescent="0.2">
      <c r="A11" t="s">
        <v>23</v>
      </c>
      <c r="B11" t="s">
        <v>20</v>
      </c>
      <c r="C11" t="str">
        <f t="shared" si="0"/>
        <v>HonNorth</v>
      </c>
      <c r="D11">
        <v>4</v>
      </c>
      <c r="E11" t="s">
        <v>6</v>
      </c>
      <c r="F11">
        <v>0</v>
      </c>
      <c r="G11" s="23">
        <v>120.95131716320705</v>
      </c>
      <c r="H11">
        <f t="shared" si="1"/>
        <v>2.0826106022026347</v>
      </c>
      <c r="I11">
        <f t="shared" si="2"/>
        <v>8.0253926984300197</v>
      </c>
      <c r="J11" s="3">
        <v>4500</v>
      </c>
      <c r="L11" s="3">
        <v>4500</v>
      </c>
      <c r="M11" s="2">
        <v>0</v>
      </c>
      <c r="V11">
        <f t="shared" si="5"/>
        <v>3.0410177240669949</v>
      </c>
      <c r="W11" s="3">
        <f t="shared" si="4"/>
        <v>0.43490158143360169</v>
      </c>
      <c r="X11" s="2">
        <v>1097</v>
      </c>
      <c r="Y11">
        <f t="shared" si="3"/>
        <v>3.0402066275747113</v>
      </c>
      <c r="Z11" s="3" t="s">
        <v>89</v>
      </c>
      <c r="AA11" s="2">
        <v>4</v>
      </c>
      <c r="AK11" s="29" t="s">
        <v>61</v>
      </c>
      <c r="AL11" s="26">
        <v>1097</v>
      </c>
      <c r="AM11" s="26">
        <v>40</v>
      </c>
    </row>
    <row r="12" spans="1:41" x14ac:dyDescent="0.2">
      <c r="A12" t="s">
        <v>23</v>
      </c>
      <c r="B12" t="s">
        <v>20</v>
      </c>
      <c r="C12" t="str">
        <f t="shared" si="0"/>
        <v>HonNorth</v>
      </c>
      <c r="D12">
        <v>4</v>
      </c>
      <c r="E12" t="s">
        <v>6</v>
      </c>
      <c r="F12">
        <v>0</v>
      </c>
      <c r="G12" s="23">
        <v>27.897342763877361</v>
      </c>
      <c r="H12">
        <f t="shared" si="1"/>
        <v>1.4455628384727348</v>
      </c>
      <c r="I12">
        <f t="shared" si="2"/>
        <v>4.2442402924102565</v>
      </c>
      <c r="J12" s="3">
        <v>5000</v>
      </c>
      <c r="L12" s="3">
        <v>5000</v>
      </c>
      <c r="M12" s="2">
        <v>0</v>
      </c>
      <c r="V12">
        <f t="shared" si="5"/>
        <v>3.4751197240669951</v>
      </c>
      <c r="W12" s="3">
        <f t="shared" si="4"/>
        <v>0.43415534845791948</v>
      </c>
      <c r="X12" s="2">
        <v>2981</v>
      </c>
      <c r="Y12">
        <f t="shared" si="3"/>
        <v>3.4743619760326307</v>
      </c>
      <c r="Z12" s="3" t="s">
        <v>90</v>
      </c>
      <c r="AA12" s="2">
        <v>1</v>
      </c>
      <c r="AK12" s="29" t="s">
        <v>61</v>
      </c>
      <c r="AL12" s="26">
        <v>2981</v>
      </c>
    </row>
    <row r="13" spans="1:41" x14ac:dyDescent="0.2">
      <c r="A13" t="s">
        <v>23</v>
      </c>
      <c r="B13" t="s">
        <v>20</v>
      </c>
      <c r="C13" t="str">
        <f t="shared" si="0"/>
        <v>HonNorth</v>
      </c>
      <c r="D13">
        <v>4</v>
      </c>
      <c r="E13" t="s">
        <v>6</v>
      </c>
      <c r="F13">
        <v>0</v>
      </c>
      <c r="G13" s="23">
        <v>41.657518586600659</v>
      </c>
      <c r="H13">
        <f t="shared" si="1"/>
        <v>1.6196933967628881</v>
      </c>
      <c r="I13">
        <f t="shared" si="2"/>
        <v>5.0515412602003726</v>
      </c>
      <c r="J13" s="3">
        <v>5500</v>
      </c>
      <c r="L13" s="3">
        <v>5500</v>
      </c>
      <c r="M13" s="2">
        <v>0</v>
      </c>
      <c r="V13">
        <f t="shared" si="5"/>
        <v>3.9092217240669953</v>
      </c>
      <c r="W13" s="3">
        <f t="shared" si="4"/>
        <v>0.43428386287448273</v>
      </c>
      <c r="X13" s="2">
        <v>8103</v>
      </c>
      <c r="Y13">
        <f t="shared" si="3"/>
        <v>3.9086458389071135</v>
      </c>
      <c r="Z13" s="3" t="s">
        <v>91</v>
      </c>
      <c r="AA13" s="2">
        <v>0</v>
      </c>
      <c r="AK13" s="29" t="s">
        <v>61</v>
      </c>
      <c r="AL13" s="26">
        <v>8103</v>
      </c>
      <c r="AM13" s="26"/>
    </row>
    <row r="14" spans="1:41" x14ac:dyDescent="0.2">
      <c r="A14" t="s">
        <v>23</v>
      </c>
      <c r="B14" t="s">
        <v>20</v>
      </c>
      <c r="C14" t="str">
        <f t="shared" si="0"/>
        <v>HonNorth</v>
      </c>
      <c r="D14">
        <v>5</v>
      </c>
      <c r="E14" t="s">
        <v>6</v>
      </c>
      <c r="F14">
        <v>0</v>
      </c>
      <c r="G14" s="23">
        <v>29.845130209103033</v>
      </c>
      <c r="H14">
        <f t="shared" si="1"/>
        <v>1.4748734779829815</v>
      </c>
      <c r="I14">
        <f t="shared" si="2"/>
        <v>4.3704827756512099</v>
      </c>
      <c r="J14" s="3">
        <v>6000</v>
      </c>
      <c r="L14" s="3">
        <v>6000</v>
      </c>
      <c r="M14" s="2">
        <v>0</v>
      </c>
      <c r="V14">
        <f t="shared" si="5"/>
        <v>4.3433237240669955</v>
      </c>
      <c r="W14" s="3">
        <f t="shared" si="4"/>
        <v>0.43428979598051676</v>
      </c>
      <c r="X14" s="2">
        <v>22026</v>
      </c>
      <c r="Y14">
        <f t="shared" si="3"/>
        <v>4.3429356348876302</v>
      </c>
      <c r="Z14" s="3" t="s">
        <v>92</v>
      </c>
      <c r="AA14" s="2">
        <v>0</v>
      </c>
      <c r="AK14" s="29" t="s">
        <v>61</v>
      </c>
      <c r="AL14" s="26">
        <v>22026</v>
      </c>
      <c r="AM14" s="26"/>
    </row>
    <row r="15" spans="1:41" x14ac:dyDescent="0.2">
      <c r="A15" t="s">
        <v>23</v>
      </c>
      <c r="B15" t="s">
        <v>20</v>
      </c>
      <c r="C15" t="str">
        <f t="shared" si="0"/>
        <v>HonNorth</v>
      </c>
      <c r="D15">
        <v>5</v>
      </c>
      <c r="E15" t="s">
        <v>6</v>
      </c>
      <c r="F15">
        <v>0</v>
      </c>
      <c r="G15" s="23">
        <v>47.123889803846893</v>
      </c>
      <c r="H15">
        <f t="shared" si="1"/>
        <v>1.673241131749815</v>
      </c>
      <c r="I15">
        <f t="shared" si="2"/>
        <v>5.3294131650468328</v>
      </c>
      <c r="J15" s="3">
        <v>6500</v>
      </c>
      <c r="L15" s="3">
        <v>6500</v>
      </c>
      <c r="M15" s="2">
        <v>0</v>
      </c>
      <c r="V15">
        <f t="shared" si="5"/>
        <v>4.7774257240669957</v>
      </c>
      <c r="W15" s="3">
        <f t="shared" si="4"/>
        <v>0.43430263812190173</v>
      </c>
      <c r="X15" s="2">
        <v>59874</v>
      </c>
      <c r="Y15">
        <f t="shared" si="3"/>
        <v>4.777238273009532</v>
      </c>
      <c r="Z15" s="3" t="s">
        <v>93</v>
      </c>
      <c r="AA15" s="2">
        <v>0</v>
      </c>
      <c r="AK15" s="29" t="s">
        <v>61</v>
      </c>
      <c r="AL15" s="26">
        <v>59874</v>
      </c>
      <c r="AM15" s="26"/>
    </row>
    <row r="16" spans="1:41" x14ac:dyDescent="0.2">
      <c r="A16" t="s">
        <v>23</v>
      </c>
      <c r="B16" t="s">
        <v>20</v>
      </c>
      <c r="C16" t="str">
        <f t="shared" si="0"/>
        <v>HonNorth</v>
      </c>
      <c r="D16">
        <v>6</v>
      </c>
      <c r="E16" t="s">
        <v>6</v>
      </c>
      <c r="F16">
        <v>0</v>
      </c>
      <c r="G16" s="23">
        <v>32.986722862692837</v>
      </c>
      <c r="H16">
        <f t="shared" si="1"/>
        <v>1.518339171764072</v>
      </c>
      <c r="I16">
        <f t="shared" si="2"/>
        <v>4.5646378168471538</v>
      </c>
      <c r="J16" s="3">
        <v>7000</v>
      </c>
      <c r="L16" s="3">
        <v>7000</v>
      </c>
      <c r="M16" s="2">
        <v>0</v>
      </c>
      <c r="V16">
        <f t="shared" si="5"/>
        <v>5.2115277240669959</v>
      </c>
      <c r="W16" s="3">
        <f t="shared" si="4"/>
        <v>0.43429339800384792</v>
      </c>
      <c r="X16" s="2">
        <v>162754</v>
      </c>
      <c r="Y16">
        <f t="shared" si="3"/>
        <v>5.2115316710133799</v>
      </c>
      <c r="Z16" s="3" t="s">
        <v>94</v>
      </c>
      <c r="AA16" s="2">
        <v>0</v>
      </c>
      <c r="AK16" s="29" t="s">
        <v>61</v>
      </c>
      <c r="AL16" s="26">
        <v>162754</v>
      </c>
      <c r="AM16" s="26"/>
    </row>
    <row r="17" spans="1:39" ht="12" thickBot="1" x14ac:dyDescent="0.25">
      <c r="A17" t="s">
        <v>23</v>
      </c>
      <c r="B17" t="s">
        <v>20</v>
      </c>
      <c r="C17" t="str">
        <f t="shared" si="0"/>
        <v>HonNorth</v>
      </c>
      <c r="D17">
        <v>6</v>
      </c>
      <c r="E17" t="s">
        <v>6</v>
      </c>
      <c r="F17">
        <v>0</v>
      </c>
      <c r="G17" s="23">
        <v>32.138492846223585</v>
      </c>
      <c r="H17">
        <f t="shared" si="1"/>
        <v>1.5070255064062941</v>
      </c>
      <c r="I17">
        <f t="shared" si="2"/>
        <v>4.5132860681049314</v>
      </c>
      <c r="J17" s="3">
        <v>7500</v>
      </c>
      <c r="L17" s="3">
        <v>7500</v>
      </c>
      <c r="M17" s="2">
        <v>0</v>
      </c>
      <c r="W17" s="3"/>
      <c r="X17" s="2"/>
      <c r="Z17" s="4" t="s">
        <v>14</v>
      </c>
      <c r="AA17" s="4">
        <v>0</v>
      </c>
      <c r="AK17" s="29"/>
      <c r="AL17" s="26"/>
      <c r="AM17" s="26"/>
    </row>
    <row r="18" spans="1:39" x14ac:dyDescent="0.2">
      <c r="A18" t="s">
        <v>23</v>
      </c>
      <c r="B18" t="s">
        <v>20</v>
      </c>
      <c r="C18" t="str">
        <f t="shared" si="0"/>
        <v>HonNorth</v>
      </c>
      <c r="D18">
        <v>6</v>
      </c>
      <c r="E18" t="s">
        <v>6</v>
      </c>
      <c r="F18">
        <v>40</v>
      </c>
      <c r="G18" s="23">
        <v>109.32742434492479</v>
      </c>
      <c r="H18">
        <f t="shared" si="1"/>
        <v>2.0387291166407149</v>
      </c>
      <c r="I18">
        <f t="shared" si="2"/>
        <v>7.6808415397178029</v>
      </c>
      <c r="J18" s="3">
        <v>8000</v>
      </c>
      <c r="L18" s="3">
        <v>8000</v>
      </c>
      <c r="M18" s="2">
        <v>0</v>
      </c>
      <c r="W18" s="3">
        <f>AVERAGE(W4:W16)</f>
        <v>0.4341023036112604</v>
      </c>
      <c r="X18" s="2"/>
      <c r="AA18">
        <f>SUM(AA3:AA17)</f>
        <v>35</v>
      </c>
      <c r="AK18" s="29"/>
      <c r="AL18" s="26"/>
      <c r="AM18" s="26"/>
    </row>
    <row r="19" spans="1:39" x14ac:dyDescent="0.2">
      <c r="A19" t="s">
        <v>23</v>
      </c>
      <c r="B19" t="s">
        <v>20</v>
      </c>
      <c r="C19" t="str">
        <f t="shared" si="0"/>
        <v>HonNorth</v>
      </c>
      <c r="D19">
        <v>6</v>
      </c>
      <c r="E19" t="s">
        <v>6</v>
      </c>
      <c r="F19">
        <v>0</v>
      </c>
      <c r="G19" s="23">
        <v>31.415926535897931</v>
      </c>
      <c r="H19">
        <f t="shared" si="1"/>
        <v>1.4971498726941339</v>
      </c>
      <c r="I19">
        <f t="shared" si="2"/>
        <v>4.4689338715469216</v>
      </c>
      <c r="J19" s="3">
        <v>8500</v>
      </c>
      <c r="L19" s="3">
        <v>8500</v>
      </c>
      <c r="M19" s="2">
        <v>0</v>
      </c>
      <c r="W19" s="3"/>
      <c r="X19" s="2"/>
      <c r="AK19" s="29"/>
      <c r="AL19" s="26"/>
      <c r="AM19" s="26"/>
    </row>
    <row r="20" spans="1:39" x14ac:dyDescent="0.2">
      <c r="A20" t="s">
        <v>23</v>
      </c>
      <c r="B20" t="s">
        <v>20</v>
      </c>
      <c r="C20" t="str">
        <f t="shared" si="0"/>
        <v>HonNorth</v>
      </c>
      <c r="D20">
        <v>6</v>
      </c>
      <c r="E20" t="s">
        <v>6</v>
      </c>
      <c r="F20">
        <v>30</v>
      </c>
      <c r="G20" s="23">
        <v>20.734511513692635</v>
      </c>
      <c r="H20">
        <f t="shared" si="1"/>
        <v>1.3166938082360025</v>
      </c>
      <c r="I20">
        <f t="shared" si="2"/>
        <v>3.7310653452949656</v>
      </c>
      <c r="J20" s="3">
        <v>9000</v>
      </c>
      <c r="L20" s="3">
        <v>9000</v>
      </c>
      <c r="M20" s="2">
        <v>0</v>
      </c>
      <c r="W20" s="3"/>
      <c r="X20" s="2"/>
      <c r="AK20" s="29"/>
      <c r="AL20" s="26"/>
      <c r="AM20" s="26"/>
    </row>
    <row r="21" spans="1:39" ht="12" thickBot="1" x14ac:dyDescent="0.25">
      <c r="A21" t="s">
        <v>23</v>
      </c>
      <c r="B21" t="s">
        <v>20</v>
      </c>
      <c r="C21" t="str">
        <f t="shared" si="0"/>
        <v>HonNorth</v>
      </c>
      <c r="D21">
        <v>7</v>
      </c>
      <c r="E21" t="s">
        <v>6</v>
      </c>
      <c r="F21">
        <v>5</v>
      </c>
      <c r="G21" s="23">
        <v>259.18139392115791</v>
      </c>
      <c r="H21">
        <f t="shared" si="1"/>
        <v>2.4136038212440587</v>
      </c>
      <c r="I21">
        <f t="shared" si="2"/>
        <v>11.174158339016</v>
      </c>
      <c r="J21" s="3">
        <v>9500</v>
      </c>
      <c r="L21" s="3">
        <v>9500</v>
      </c>
      <c r="M21" s="2">
        <v>0</v>
      </c>
      <c r="W21" s="3"/>
      <c r="X21" s="2"/>
      <c r="AK21" s="29"/>
      <c r="AL21" s="26"/>
      <c r="AM21" s="26"/>
    </row>
    <row r="22" spans="1:39" x14ac:dyDescent="0.2">
      <c r="A22" t="s">
        <v>23</v>
      </c>
      <c r="B22" t="s">
        <v>20</v>
      </c>
      <c r="C22" t="str">
        <f t="shared" si="0"/>
        <v>HonNorth</v>
      </c>
      <c r="D22">
        <v>7</v>
      </c>
      <c r="E22" t="s">
        <v>6</v>
      </c>
      <c r="F22">
        <v>40</v>
      </c>
      <c r="G22" s="23">
        <v>1209.5131716320707</v>
      </c>
      <c r="H22">
        <f t="shared" si="1"/>
        <v>3.0826106022026347</v>
      </c>
      <c r="I22">
        <f t="shared" si="2"/>
        <v>21.815279138390224</v>
      </c>
      <c r="J22" s="3">
        <v>10000</v>
      </c>
      <c r="L22" s="3">
        <v>10000</v>
      </c>
      <c r="M22" s="2">
        <v>0</v>
      </c>
      <c r="W22" s="3"/>
      <c r="X22" s="2"/>
      <c r="Z22" s="5" t="s">
        <v>13</v>
      </c>
      <c r="AA22" s="5" t="s">
        <v>15</v>
      </c>
      <c r="AK22" s="29"/>
      <c r="AL22" s="26"/>
      <c r="AM22" s="26"/>
    </row>
    <row r="23" spans="1:39" ht="12" thickBot="1" x14ac:dyDescent="0.25">
      <c r="A23" t="s">
        <v>23</v>
      </c>
      <c r="B23" t="s">
        <v>20</v>
      </c>
      <c r="C23" t="str">
        <f t="shared" si="0"/>
        <v>HonNorth</v>
      </c>
      <c r="D23">
        <v>7</v>
      </c>
      <c r="E23" t="s">
        <v>6</v>
      </c>
      <c r="F23">
        <v>0</v>
      </c>
      <c r="G23" s="23">
        <v>1068.1415022205297</v>
      </c>
      <c r="H23">
        <f t="shared" si="1"/>
        <v>3.028628789736389</v>
      </c>
      <c r="I23">
        <f t="shared" si="2"/>
        <v>20.668871780394486</v>
      </c>
      <c r="L23" s="4" t="s">
        <v>14</v>
      </c>
      <c r="M23" s="4">
        <v>0</v>
      </c>
      <c r="X23">
        <v>1</v>
      </c>
      <c r="Y23">
        <f>EXP(X23)</f>
        <v>2.7182818284590451</v>
      </c>
      <c r="Z23" s="3" t="s">
        <v>81</v>
      </c>
      <c r="AA23" s="2">
        <v>0</v>
      </c>
      <c r="AK23" s="29"/>
      <c r="AL23" s="26"/>
      <c r="AM23" s="26"/>
    </row>
    <row r="24" spans="1:39" ht="12" thickBot="1" x14ac:dyDescent="0.25">
      <c r="A24" t="s">
        <v>23</v>
      </c>
      <c r="B24" t="s">
        <v>20</v>
      </c>
      <c r="C24" t="str">
        <f t="shared" si="0"/>
        <v>HonNorth</v>
      </c>
      <c r="D24">
        <v>8</v>
      </c>
      <c r="E24" t="s">
        <v>6</v>
      </c>
      <c r="F24">
        <v>0</v>
      </c>
      <c r="G24" s="23">
        <v>200.27653166634931</v>
      </c>
      <c r="H24">
        <f t="shared" si="1"/>
        <v>2.3016300618001266</v>
      </c>
      <c r="I24">
        <f t="shared" si="2"/>
        <v>9.9904542470322806</v>
      </c>
      <c r="J24" t="s">
        <v>56</v>
      </c>
      <c r="X24">
        <v>2</v>
      </c>
      <c r="Y24">
        <f t="shared" ref="Y24:Y37" si="6">EXP(X24)</f>
        <v>7.3890560989306504</v>
      </c>
      <c r="Z24" s="3" t="s">
        <v>82</v>
      </c>
      <c r="AA24" s="2">
        <v>0</v>
      </c>
      <c r="AK24" s="29"/>
      <c r="AL24" s="26"/>
      <c r="AM24" s="26"/>
    </row>
    <row r="25" spans="1:39" x14ac:dyDescent="0.2">
      <c r="A25" t="s">
        <v>23</v>
      </c>
      <c r="B25" t="s">
        <v>20</v>
      </c>
      <c r="C25" t="str">
        <f t="shared" si="0"/>
        <v>HonNorth</v>
      </c>
      <c r="D25">
        <v>8</v>
      </c>
      <c r="E25" t="s">
        <v>6</v>
      </c>
      <c r="F25">
        <v>0</v>
      </c>
      <c r="G25" s="23">
        <v>43.982297150257111</v>
      </c>
      <c r="H25">
        <f t="shared" si="1"/>
        <v>1.6432779083723719</v>
      </c>
      <c r="I25">
        <f t="shared" si="2"/>
        <v>5.1720954111574429</v>
      </c>
      <c r="J25" s="3">
        <v>0</v>
      </c>
      <c r="L25" s="5" t="s">
        <v>13</v>
      </c>
      <c r="M25" s="5" t="s">
        <v>15</v>
      </c>
      <c r="X25">
        <v>3</v>
      </c>
      <c r="Y25">
        <f t="shared" si="6"/>
        <v>20.085536923187668</v>
      </c>
      <c r="Z25" s="30" t="s">
        <v>83</v>
      </c>
      <c r="AA25" s="2">
        <v>0</v>
      </c>
      <c r="AK25" s="26" t="s">
        <v>62</v>
      </c>
      <c r="AL25" s="26">
        <v>0</v>
      </c>
      <c r="AM25" s="26"/>
    </row>
    <row r="26" spans="1:39" x14ac:dyDescent="0.2">
      <c r="A26" t="s">
        <v>23</v>
      </c>
      <c r="B26" t="s">
        <v>20</v>
      </c>
      <c r="C26" t="str">
        <f t="shared" si="0"/>
        <v>HonNorth</v>
      </c>
      <c r="D26">
        <v>8</v>
      </c>
      <c r="E26" t="s">
        <v>6</v>
      </c>
      <c r="F26">
        <v>0</v>
      </c>
      <c r="G26" s="23">
        <v>75.398223686155035</v>
      </c>
      <c r="H26">
        <f t="shared" si="1"/>
        <v>1.8773611144057398</v>
      </c>
      <c r="I26">
        <f t="shared" si="2"/>
        <v>6.5362337109371351</v>
      </c>
      <c r="J26" s="3">
        <v>1000</v>
      </c>
      <c r="L26" s="3">
        <v>0</v>
      </c>
      <c r="M26" s="2">
        <v>0</v>
      </c>
      <c r="X26">
        <v>4</v>
      </c>
      <c r="Y26">
        <f t="shared" si="6"/>
        <v>54.598150033144236</v>
      </c>
      <c r="Z26" s="30" t="s">
        <v>84</v>
      </c>
      <c r="AA26" s="2">
        <v>1</v>
      </c>
      <c r="AK26" s="27" t="s">
        <v>62</v>
      </c>
      <c r="AL26" s="28">
        <v>0.37</v>
      </c>
      <c r="AM26" s="28"/>
    </row>
    <row r="27" spans="1:39" x14ac:dyDescent="0.2">
      <c r="A27" t="s">
        <v>23</v>
      </c>
      <c r="B27" t="s">
        <v>20</v>
      </c>
      <c r="C27" t="str">
        <f t="shared" si="0"/>
        <v>HonNorth</v>
      </c>
      <c r="D27">
        <v>8</v>
      </c>
      <c r="E27" t="s">
        <v>6</v>
      </c>
      <c r="F27">
        <v>15</v>
      </c>
      <c r="G27" s="23">
        <v>824.66807156732068</v>
      </c>
      <c r="H27">
        <f t="shared" si="1"/>
        <v>2.9162791804361095</v>
      </c>
      <c r="I27">
        <f t="shared" si="2"/>
        <v>18.472426862999718</v>
      </c>
      <c r="J27" s="3">
        <v>2000</v>
      </c>
      <c r="L27" s="3">
        <v>1000</v>
      </c>
      <c r="M27" s="2">
        <v>22</v>
      </c>
      <c r="X27">
        <v>5</v>
      </c>
      <c r="Y27">
        <f t="shared" si="6"/>
        <v>148.4131591025766</v>
      </c>
      <c r="Z27" s="30" t="s">
        <v>85</v>
      </c>
      <c r="AA27" s="2">
        <v>5</v>
      </c>
      <c r="AK27" s="27" t="s">
        <v>62</v>
      </c>
      <c r="AL27" s="28">
        <v>1</v>
      </c>
      <c r="AM27" s="28"/>
    </row>
    <row r="28" spans="1:39" x14ac:dyDescent="0.2">
      <c r="A28" t="s">
        <v>23</v>
      </c>
      <c r="B28" t="s">
        <v>20</v>
      </c>
      <c r="C28" t="str">
        <f t="shared" si="0"/>
        <v>HonNorth</v>
      </c>
      <c r="D28">
        <v>9</v>
      </c>
      <c r="E28" t="s">
        <v>6</v>
      </c>
      <c r="F28">
        <v>5</v>
      </c>
      <c r="G28" s="23">
        <v>87.179196137116747</v>
      </c>
      <c r="H28">
        <f t="shared" si="1"/>
        <v>1.9404128601528288</v>
      </c>
      <c r="I28">
        <f t="shared" si="2"/>
        <v>6.961624554779883</v>
      </c>
      <c r="J28" s="3">
        <v>3000</v>
      </c>
      <c r="L28" s="3">
        <v>2000</v>
      </c>
      <c r="M28" s="2">
        <v>9</v>
      </c>
      <c r="X28">
        <v>6</v>
      </c>
      <c r="Y28">
        <f t="shared" si="6"/>
        <v>403.42879349273511</v>
      </c>
      <c r="Z28" s="3" t="s">
        <v>86</v>
      </c>
      <c r="AA28" s="2">
        <v>3</v>
      </c>
      <c r="AK28" s="27" t="s">
        <v>62</v>
      </c>
      <c r="AL28" s="28">
        <v>3</v>
      </c>
      <c r="AM28" s="28">
        <v>0</v>
      </c>
    </row>
    <row r="29" spans="1:39" x14ac:dyDescent="0.2">
      <c r="A29" t="s">
        <v>23</v>
      </c>
      <c r="B29" t="s">
        <v>20</v>
      </c>
      <c r="C29" t="str">
        <f t="shared" si="0"/>
        <v>HonNorth</v>
      </c>
      <c r="D29">
        <v>9</v>
      </c>
      <c r="E29" t="s">
        <v>6</v>
      </c>
      <c r="F29">
        <v>0</v>
      </c>
      <c r="G29" s="23">
        <v>1.8849555921538759</v>
      </c>
      <c r="H29">
        <f t="shared" si="1"/>
        <v>0.27530112307777749</v>
      </c>
      <c r="I29">
        <f t="shared" si="2"/>
        <v>1.3169271723306983</v>
      </c>
      <c r="J29" s="3">
        <v>4000</v>
      </c>
      <c r="L29" s="3">
        <v>3000</v>
      </c>
      <c r="M29" s="2">
        <v>2</v>
      </c>
      <c r="X29">
        <v>7</v>
      </c>
      <c r="Y29">
        <f t="shared" si="6"/>
        <v>1096.6331584284585</v>
      </c>
      <c r="Z29" s="3" t="s">
        <v>87</v>
      </c>
      <c r="AA29" s="2">
        <v>5</v>
      </c>
      <c r="AK29" s="27" t="s">
        <v>62</v>
      </c>
      <c r="AL29" s="28">
        <v>7</v>
      </c>
      <c r="AM29" s="28">
        <v>0</v>
      </c>
    </row>
    <row r="30" spans="1:39" x14ac:dyDescent="0.2">
      <c r="A30" t="s">
        <v>23</v>
      </c>
      <c r="B30" t="s">
        <v>20</v>
      </c>
      <c r="C30" t="str">
        <f t="shared" si="0"/>
        <v>HonNorth</v>
      </c>
      <c r="D30">
        <v>10</v>
      </c>
      <c r="E30" t="s">
        <v>6</v>
      </c>
      <c r="F30">
        <v>0</v>
      </c>
      <c r="G30" s="23">
        <v>1.9792033717615696</v>
      </c>
      <c r="H30">
        <f t="shared" si="1"/>
        <v>0.29649042214771554</v>
      </c>
      <c r="I30">
        <f t="shared" si="2"/>
        <v>1.3451296764822087</v>
      </c>
      <c r="J30" s="3">
        <v>5000</v>
      </c>
      <c r="L30" s="3">
        <v>4000</v>
      </c>
      <c r="M30" s="2">
        <v>2</v>
      </c>
      <c r="X30">
        <v>8</v>
      </c>
      <c r="Y30">
        <f t="shared" si="6"/>
        <v>2980.9579870417283</v>
      </c>
      <c r="Z30" s="3" t="s">
        <v>88</v>
      </c>
      <c r="AA30" s="2">
        <v>5</v>
      </c>
      <c r="AK30" s="27" t="s">
        <v>62</v>
      </c>
      <c r="AL30" s="27">
        <v>20</v>
      </c>
      <c r="AM30" s="27">
        <v>13.333333333333332</v>
      </c>
    </row>
    <row r="31" spans="1:39" x14ac:dyDescent="0.2">
      <c r="A31" t="s">
        <v>23</v>
      </c>
      <c r="B31" t="s">
        <v>20</v>
      </c>
      <c r="C31" t="str">
        <f t="shared" si="0"/>
        <v>HonNorth</v>
      </c>
      <c r="D31">
        <v>10</v>
      </c>
      <c r="E31" t="s">
        <v>6</v>
      </c>
      <c r="F31">
        <v>0</v>
      </c>
      <c r="G31" s="23">
        <v>0.18849555921538758</v>
      </c>
      <c r="H31">
        <f t="shared" si="1"/>
        <v>-0.72469887692222257</v>
      </c>
      <c r="I31">
        <f t="shared" si="2"/>
        <v>0.48447043222050501</v>
      </c>
      <c r="J31" s="3">
        <v>6000</v>
      </c>
      <c r="L31" s="3">
        <v>5000</v>
      </c>
      <c r="M31" s="2">
        <v>3</v>
      </c>
      <c r="X31">
        <v>9</v>
      </c>
      <c r="Y31">
        <f t="shared" si="6"/>
        <v>8103.0839275753842</v>
      </c>
      <c r="Z31" s="3" t="s">
        <v>89</v>
      </c>
      <c r="AA31" s="2">
        <v>5</v>
      </c>
      <c r="AK31" s="27" t="s">
        <v>62</v>
      </c>
      <c r="AL31" s="27">
        <v>55</v>
      </c>
      <c r="AM31" s="27">
        <v>8</v>
      </c>
    </row>
    <row r="32" spans="1:39" x14ac:dyDescent="0.2">
      <c r="A32" t="s">
        <v>23</v>
      </c>
      <c r="B32" t="s">
        <v>20</v>
      </c>
      <c r="C32" t="str">
        <f t="shared" si="0"/>
        <v>HonNorth</v>
      </c>
      <c r="D32">
        <v>10</v>
      </c>
      <c r="E32" t="s">
        <v>6</v>
      </c>
      <c r="F32">
        <v>0</v>
      </c>
      <c r="G32" s="23">
        <v>0.50265482457436694</v>
      </c>
      <c r="H32">
        <f t="shared" si="1"/>
        <v>-0.29873014464994135</v>
      </c>
      <c r="I32">
        <f t="shared" si="2"/>
        <v>0.74175955021234807</v>
      </c>
      <c r="J32" s="3">
        <v>7000</v>
      </c>
      <c r="L32" s="3">
        <v>6000</v>
      </c>
      <c r="M32" s="2">
        <v>2</v>
      </c>
      <c r="X32">
        <v>10</v>
      </c>
      <c r="Y32">
        <f t="shared" si="6"/>
        <v>22026.465794806718</v>
      </c>
      <c r="Z32" s="3" t="s">
        <v>90</v>
      </c>
      <c r="AA32" s="2">
        <v>9</v>
      </c>
      <c r="AK32" s="27" t="s">
        <v>62</v>
      </c>
      <c r="AL32" s="27">
        <v>148</v>
      </c>
      <c r="AM32" s="27">
        <v>25.2</v>
      </c>
    </row>
    <row r="33" spans="1:39" x14ac:dyDescent="0.2">
      <c r="A33" t="s">
        <v>23</v>
      </c>
      <c r="B33" t="s">
        <v>20</v>
      </c>
      <c r="C33" t="str">
        <f t="shared" si="0"/>
        <v>HonNorth</v>
      </c>
      <c r="D33">
        <v>10</v>
      </c>
      <c r="E33" t="s">
        <v>6</v>
      </c>
      <c r="F33">
        <v>10</v>
      </c>
      <c r="G33" s="23">
        <v>27.331856086231202</v>
      </c>
      <c r="H33">
        <f t="shared" si="1"/>
        <v>1.4366691253127524</v>
      </c>
      <c r="I33">
        <f t="shared" si="2"/>
        <v>4.2066605958949044</v>
      </c>
      <c r="J33" s="3">
        <v>8000</v>
      </c>
      <c r="L33" s="3">
        <v>7000</v>
      </c>
      <c r="M33" s="2">
        <v>0</v>
      </c>
      <c r="X33">
        <v>11</v>
      </c>
      <c r="Y33">
        <f t="shared" si="6"/>
        <v>59874.141715197817</v>
      </c>
      <c r="Z33" s="3" t="s">
        <v>91</v>
      </c>
      <c r="AA33" s="2">
        <v>9</v>
      </c>
      <c r="AK33" s="27" t="s">
        <v>62</v>
      </c>
      <c r="AL33" s="27">
        <v>403</v>
      </c>
      <c r="AM33" s="27">
        <v>15.2</v>
      </c>
    </row>
    <row r="34" spans="1:39" x14ac:dyDescent="0.2">
      <c r="A34" t="s">
        <v>23</v>
      </c>
      <c r="B34" t="s">
        <v>20</v>
      </c>
      <c r="C34" t="str">
        <f t="shared" si="0"/>
        <v>HonNorth</v>
      </c>
      <c r="D34">
        <v>10</v>
      </c>
      <c r="E34" t="s">
        <v>6</v>
      </c>
      <c r="F34">
        <v>0</v>
      </c>
      <c r="G34" s="23">
        <v>22.776546738526005</v>
      </c>
      <c r="H34">
        <f t="shared" si="1"/>
        <v>1.3574878792651277</v>
      </c>
      <c r="I34">
        <f t="shared" si="2"/>
        <v>3.886417877478618</v>
      </c>
      <c r="J34" s="3">
        <v>9000</v>
      </c>
      <c r="L34" s="3">
        <v>8000</v>
      </c>
      <c r="M34" s="2">
        <v>2</v>
      </c>
      <c r="X34">
        <v>12</v>
      </c>
      <c r="Y34">
        <f t="shared" si="6"/>
        <v>162754.79141900392</v>
      </c>
      <c r="Z34" s="3" t="s">
        <v>92</v>
      </c>
      <c r="AA34" s="2">
        <v>2</v>
      </c>
      <c r="AK34" s="27" t="s">
        <v>62</v>
      </c>
      <c r="AL34" s="27">
        <v>1097</v>
      </c>
      <c r="AM34" s="27">
        <v>20.5555555555556</v>
      </c>
    </row>
    <row r="35" spans="1:39" x14ac:dyDescent="0.2">
      <c r="A35" t="s">
        <v>23</v>
      </c>
      <c r="B35" t="s">
        <v>20</v>
      </c>
      <c r="C35" t="str">
        <f t="shared" si="0"/>
        <v>HonNorth</v>
      </c>
      <c r="D35">
        <v>10</v>
      </c>
      <c r="E35" t="s">
        <v>6</v>
      </c>
      <c r="F35">
        <v>95</v>
      </c>
      <c r="G35" s="23">
        <v>523.86057498609796</v>
      </c>
      <c r="H35">
        <f t="shared" si="1"/>
        <v>2.7192157152827203</v>
      </c>
      <c r="I35">
        <f t="shared" si="2"/>
        <v>15.168421217720716</v>
      </c>
      <c r="J35" s="3">
        <v>10000</v>
      </c>
      <c r="L35" s="3">
        <v>9000</v>
      </c>
      <c r="M35" s="2">
        <v>1</v>
      </c>
      <c r="X35">
        <v>13</v>
      </c>
      <c r="Y35">
        <f t="shared" si="6"/>
        <v>442413.39200892049</v>
      </c>
      <c r="Z35" s="3" t="s">
        <v>93</v>
      </c>
      <c r="AA35" s="2">
        <v>3</v>
      </c>
      <c r="AK35" s="27" t="s">
        <v>62</v>
      </c>
      <c r="AL35" s="27">
        <v>2981</v>
      </c>
      <c r="AM35" s="27">
        <v>43.888888888888886</v>
      </c>
    </row>
    <row r="36" spans="1:39" x14ac:dyDescent="0.2">
      <c r="A36" t="s">
        <v>23</v>
      </c>
      <c r="B36" t="s">
        <v>20</v>
      </c>
      <c r="C36" t="str">
        <f t="shared" si="0"/>
        <v>HonNorth</v>
      </c>
      <c r="D36">
        <v>10</v>
      </c>
      <c r="E36" t="s">
        <v>6</v>
      </c>
      <c r="F36">
        <v>0</v>
      </c>
      <c r="G36" s="23">
        <v>32.672563597333848</v>
      </c>
      <c r="H36">
        <f t="shared" si="1"/>
        <v>1.5141832119929142</v>
      </c>
      <c r="I36">
        <f t="shared" si="2"/>
        <v>4.5457067313733956</v>
      </c>
      <c r="J36" s="3">
        <v>11000</v>
      </c>
      <c r="L36" s="3">
        <v>10000</v>
      </c>
      <c r="M36" s="2">
        <v>0</v>
      </c>
      <c r="X36">
        <v>14</v>
      </c>
      <c r="Y36">
        <f t="shared" si="6"/>
        <v>1202604.2841647768</v>
      </c>
      <c r="Z36" s="3" t="s">
        <v>94</v>
      </c>
      <c r="AA36" s="2">
        <v>1</v>
      </c>
      <c r="AK36" s="27" t="s">
        <v>62</v>
      </c>
      <c r="AL36" s="27">
        <v>8103</v>
      </c>
      <c r="AM36" s="27">
        <v>25</v>
      </c>
    </row>
    <row r="37" spans="1:39" ht="12" thickBot="1" x14ac:dyDescent="0.25">
      <c r="A37" t="s">
        <v>23</v>
      </c>
      <c r="B37" t="s">
        <v>20</v>
      </c>
      <c r="C37" t="str">
        <f t="shared" si="0"/>
        <v>HonNorth</v>
      </c>
      <c r="D37">
        <v>1</v>
      </c>
      <c r="E37" t="s">
        <v>5</v>
      </c>
      <c r="F37">
        <v>0</v>
      </c>
      <c r="G37" s="23">
        <v>1759.8416647246629</v>
      </c>
      <c r="H37">
        <f t="shared" si="1"/>
        <v>3.2454735955245608</v>
      </c>
      <c r="I37">
        <f t="shared" si="2"/>
        <v>25.673866209587121</v>
      </c>
      <c r="J37" s="3">
        <v>12000</v>
      </c>
      <c r="L37" s="3">
        <v>11000</v>
      </c>
      <c r="M37" s="2">
        <v>0</v>
      </c>
      <c r="X37">
        <v>15</v>
      </c>
      <c r="Y37">
        <f t="shared" si="6"/>
        <v>3269017.3724721107</v>
      </c>
      <c r="Z37" s="4" t="s">
        <v>14</v>
      </c>
      <c r="AA37" s="4">
        <v>0</v>
      </c>
      <c r="AK37" s="27" t="s">
        <v>62</v>
      </c>
      <c r="AL37" s="27">
        <v>22026</v>
      </c>
      <c r="AM37" s="27">
        <v>35</v>
      </c>
    </row>
    <row r="38" spans="1:39" x14ac:dyDescent="0.2">
      <c r="A38" t="s">
        <v>23</v>
      </c>
      <c r="B38" t="s">
        <v>20</v>
      </c>
      <c r="C38" t="str">
        <f t="shared" si="0"/>
        <v>HonNorth</v>
      </c>
      <c r="D38">
        <v>1</v>
      </c>
      <c r="E38" t="s">
        <v>5</v>
      </c>
      <c r="F38">
        <v>10</v>
      </c>
      <c r="G38" s="23">
        <v>1022.5884087434777</v>
      </c>
      <c r="H38">
        <f t="shared" si="1"/>
        <v>3.0097008655983446</v>
      </c>
      <c r="I38">
        <f t="shared" si="2"/>
        <v>20.281332173585024</v>
      </c>
      <c r="J38" s="3">
        <v>13000</v>
      </c>
      <c r="L38" s="3">
        <v>12000</v>
      </c>
      <c r="M38" s="2">
        <v>1</v>
      </c>
      <c r="AA38">
        <f>SUM(AA23:AA37)</f>
        <v>48</v>
      </c>
      <c r="AK38" s="27" t="s">
        <v>62</v>
      </c>
      <c r="AL38" s="27">
        <v>59874</v>
      </c>
      <c r="AM38" s="27">
        <v>0</v>
      </c>
    </row>
    <row r="39" spans="1:39" x14ac:dyDescent="0.2">
      <c r="A39" t="s">
        <v>23</v>
      </c>
      <c r="B39" t="s">
        <v>20</v>
      </c>
      <c r="C39" t="str">
        <f t="shared" si="0"/>
        <v>HonNorth</v>
      </c>
      <c r="D39">
        <v>1</v>
      </c>
      <c r="E39" t="s">
        <v>5</v>
      </c>
      <c r="F39">
        <v>25</v>
      </c>
      <c r="G39" s="23">
        <v>5937.6101152847095</v>
      </c>
      <c r="H39">
        <f t="shared" si="1"/>
        <v>3.773611676867378</v>
      </c>
      <c r="I39">
        <f t="shared" si="2"/>
        <v>43.537022882782139</v>
      </c>
      <c r="J39" s="3">
        <v>14000</v>
      </c>
      <c r="L39" s="3">
        <v>13000</v>
      </c>
      <c r="M39" s="2">
        <v>0</v>
      </c>
      <c r="AK39" s="27" t="s">
        <v>62</v>
      </c>
      <c r="AL39" s="27">
        <v>162754</v>
      </c>
    </row>
    <row r="40" spans="1:39" x14ac:dyDescent="0.2">
      <c r="A40" t="s">
        <v>23</v>
      </c>
      <c r="B40" t="s">
        <v>20</v>
      </c>
      <c r="C40" t="str">
        <f t="shared" si="0"/>
        <v>HonNorth</v>
      </c>
      <c r="D40">
        <v>1</v>
      </c>
      <c r="E40" t="s">
        <v>5</v>
      </c>
      <c r="F40">
        <v>20</v>
      </c>
      <c r="G40" s="23">
        <v>2287.0794518133698</v>
      </c>
      <c r="H40">
        <f t="shared" si="1"/>
        <v>3.3592812520071713</v>
      </c>
      <c r="I40">
        <f t="shared" si="2"/>
        <v>28.76850614053075</v>
      </c>
      <c r="J40" s="3">
        <v>15000</v>
      </c>
      <c r="L40" s="3">
        <v>14000</v>
      </c>
      <c r="M40" s="2">
        <v>0</v>
      </c>
    </row>
    <row r="41" spans="1:39" x14ac:dyDescent="0.2">
      <c r="A41" t="s">
        <v>23</v>
      </c>
      <c r="B41" t="s">
        <v>20</v>
      </c>
      <c r="C41" t="str">
        <f t="shared" si="0"/>
        <v>HonNorth</v>
      </c>
      <c r="D41">
        <v>1</v>
      </c>
      <c r="E41" t="s">
        <v>5</v>
      </c>
      <c r="F41">
        <v>30</v>
      </c>
      <c r="G41" s="23">
        <v>4285.1323794964774</v>
      </c>
      <c r="H41">
        <f t="shared" si="1"/>
        <v>3.6319642430145938</v>
      </c>
      <c r="I41">
        <f t="shared" si="2"/>
        <v>37.786966554189853</v>
      </c>
      <c r="J41" s="3">
        <v>16000</v>
      </c>
      <c r="L41" s="3">
        <v>15000</v>
      </c>
      <c r="M41" s="2">
        <v>0</v>
      </c>
    </row>
    <row r="42" spans="1:39" x14ac:dyDescent="0.2">
      <c r="A42" t="s">
        <v>23</v>
      </c>
      <c r="B42" t="s">
        <v>20</v>
      </c>
      <c r="C42" t="str">
        <f t="shared" si="0"/>
        <v>HonNorth</v>
      </c>
      <c r="D42">
        <v>1</v>
      </c>
      <c r="E42" t="s">
        <v>5</v>
      </c>
      <c r="F42">
        <v>20</v>
      </c>
      <c r="G42" s="23">
        <v>28509.953331327371</v>
      </c>
      <c r="H42">
        <f t="shared" si="1"/>
        <v>4.4549965064022841</v>
      </c>
      <c r="I42">
        <f t="shared" si="2"/>
        <v>86.055850200091498</v>
      </c>
      <c r="J42" s="3">
        <v>17000</v>
      </c>
      <c r="L42" s="3">
        <v>16000</v>
      </c>
      <c r="M42" s="2">
        <v>0</v>
      </c>
    </row>
    <row r="43" spans="1:39" x14ac:dyDescent="0.2">
      <c r="A43" t="s">
        <v>23</v>
      </c>
      <c r="B43" t="s">
        <v>20</v>
      </c>
      <c r="C43" t="str">
        <f t="shared" si="0"/>
        <v>HonNorth</v>
      </c>
      <c r="D43">
        <v>1</v>
      </c>
      <c r="E43" t="s">
        <v>5</v>
      </c>
      <c r="F43">
        <v>0</v>
      </c>
      <c r="G43" s="23">
        <v>70.19888784446394</v>
      </c>
      <c r="H43">
        <f t="shared" si="1"/>
        <v>1.8463302316905119</v>
      </c>
      <c r="I43">
        <f t="shared" si="2"/>
        <v>6.3365232306054171</v>
      </c>
      <c r="J43" s="3">
        <v>18000</v>
      </c>
      <c r="L43" s="3">
        <v>17000</v>
      </c>
      <c r="M43" s="2">
        <v>0</v>
      </c>
    </row>
    <row r="44" spans="1:39" x14ac:dyDescent="0.2">
      <c r="A44" t="s">
        <v>23</v>
      </c>
      <c r="B44" t="s">
        <v>20</v>
      </c>
      <c r="C44" t="str">
        <f t="shared" si="0"/>
        <v>HonNorth</v>
      </c>
      <c r="D44">
        <v>1</v>
      </c>
      <c r="E44" t="s">
        <v>5</v>
      </c>
      <c r="F44">
        <v>0</v>
      </c>
      <c r="G44" s="23">
        <v>301.59289474462014</v>
      </c>
      <c r="H44">
        <f t="shared" si="1"/>
        <v>2.4794211057337021</v>
      </c>
      <c r="I44">
        <f t="shared" si="2"/>
        <v>11.93435368882896</v>
      </c>
      <c r="J44" s="3">
        <v>19000</v>
      </c>
      <c r="L44" s="3">
        <v>18000</v>
      </c>
      <c r="M44" s="2">
        <v>0</v>
      </c>
    </row>
    <row r="45" spans="1:39" x14ac:dyDescent="0.2">
      <c r="A45" t="s">
        <v>23</v>
      </c>
      <c r="B45" t="s">
        <v>20</v>
      </c>
      <c r="C45" t="str">
        <f t="shared" si="0"/>
        <v>HonNorth</v>
      </c>
      <c r="D45">
        <v>1</v>
      </c>
      <c r="E45" t="s">
        <v>5</v>
      </c>
      <c r="F45">
        <v>0</v>
      </c>
      <c r="G45" s="23">
        <v>716.28312501847279</v>
      </c>
      <c r="H45">
        <f t="shared" si="1"/>
        <v>2.8550847196945877</v>
      </c>
      <c r="I45">
        <f t="shared" si="2"/>
        <v>17.375909227023758</v>
      </c>
      <c r="J45" s="3">
        <v>20000</v>
      </c>
      <c r="L45" s="3">
        <v>19000</v>
      </c>
      <c r="M45" s="2">
        <v>0</v>
      </c>
    </row>
    <row r="46" spans="1:39" x14ac:dyDescent="0.2">
      <c r="A46" t="s">
        <v>23</v>
      </c>
      <c r="B46" t="s">
        <v>20</v>
      </c>
      <c r="C46" t="str">
        <f t="shared" si="0"/>
        <v>HonNorth</v>
      </c>
      <c r="D46">
        <v>2</v>
      </c>
      <c r="E46" t="s">
        <v>5</v>
      </c>
      <c r="F46">
        <v>85</v>
      </c>
      <c r="G46" s="23">
        <v>2954.6678907012001</v>
      </c>
      <c r="H46">
        <f t="shared" si="1"/>
        <v>3.4705086725805314</v>
      </c>
      <c r="I46">
        <f t="shared" si="2"/>
        <v>32.153093682823062</v>
      </c>
      <c r="J46" s="3">
        <v>21000</v>
      </c>
      <c r="L46" s="3">
        <v>20000</v>
      </c>
      <c r="M46" s="2">
        <v>0</v>
      </c>
    </row>
    <row r="47" spans="1:39" x14ac:dyDescent="0.2">
      <c r="A47" t="s">
        <v>23</v>
      </c>
      <c r="B47" t="s">
        <v>20</v>
      </c>
      <c r="C47" t="str">
        <f t="shared" si="0"/>
        <v>HonNorth</v>
      </c>
      <c r="D47">
        <v>2</v>
      </c>
      <c r="E47" t="s">
        <v>5</v>
      </c>
      <c r="F47">
        <v>75</v>
      </c>
      <c r="G47" s="23">
        <v>7850.8400413208929</v>
      </c>
      <c r="H47">
        <f t="shared" si="1"/>
        <v>3.8949161288205838</v>
      </c>
      <c r="I47">
        <f t="shared" si="2"/>
        <v>49.151930759399129</v>
      </c>
      <c r="J47" s="3">
        <v>22000</v>
      </c>
      <c r="L47" s="3">
        <v>21000</v>
      </c>
      <c r="M47" s="2">
        <v>0</v>
      </c>
    </row>
    <row r="48" spans="1:39" ht="12" thickBot="1" x14ac:dyDescent="0.25">
      <c r="A48" t="s">
        <v>23</v>
      </c>
      <c r="B48" t="s">
        <v>20</v>
      </c>
      <c r="C48" t="str">
        <f t="shared" si="0"/>
        <v>HonNorth</v>
      </c>
      <c r="D48">
        <v>3</v>
      </c>
      <c r="E48" t="s">
        <v>5</v>
      </c>
      <c r="F48">
        <v>0</v>
      </c>
      <c r="G48" s="23">
        <v>38170.350741115988</v>
      </c>
      <c r="H48">
        <f t="shared" si="1"/>
        <v>4.581726150628465</v>
      </c>
      <c r="I48">
        <f t="shared" si="2"/>
        <v>97.682864100273903</v>
      </c>
      <c r="J48" s="3">
        <v>23000</v>
      </c>
      <c r="L48" s="3">
        <v>22000</v>
      </c>
      <c r="M48" s="2">
        <v>0</v>
      </c>
      <c r="AK48" s="27" t="s">
        <v>63</v>
      </c>
      <c r="AL48" s="27">
        <v>0</v>
      </c>
    </row>
    <row r="49" spans="1:39" x14ac:dyDescent="0.2">
      <c r="A49" t="s">
        <v>23</v>
      </c>
      <c r="B49" t="s">
        <v>20</v>
      </c>
      <c r="C49" t="str">
        <f t="shared" si="0"/>
        <v>HonNorth</v>
      </c>
      <c r="D49">
        <v>3</v>
      </c>
      <c r="E49" t="s">
        <v>5</v>
      </c>
      <c r="F49">
        <v>0</v>
      </c>
      <c r="G49" s="23">
        <v>73513.268094001163</v>
      </c>
      <c r="H49">
        <f t="shared" si="1"/>
        <v>4.8663657301042766</v>
      </c>
      <c r="I49">
        <f t="shared" si="2"/>
        <v>129.84815510372434</v>
      </c>
      <c r="J49" s="3">
        <v>24000</v>
      </c>
      <c r="L49" s="3">
        <v>23000</v>
      </c>
      <c r="M49" s="2">
        <v>0</v>
      </c>
      <c r="Z49" s="5" t="s">
        <v>13</v>
      </c>
      <c r="AA49" s="5" t="s">
        <v>15</v>
      </c>
      <c r="AK49" s="27" t="s">
        <v>63</v>
      </c>
      <c r="AL49" s="27">
        <v>0.37</v>
      </c>
    </row>
    <row r="50" spans="1:39" x14ac:dyDescent="0.2">
      <c r="A50" t="s">
        <v>23</v>
      </c>
      <c r="B50" t="s">
        <v>20</v>
      </c>
      <c r="C50" t="str">
        <f t="shared" si="0"/>
        <v>HonNorth</v>
      </c>
      <c r="D50">
        <v>3</v>
      </c>
      <c r="E50" t="s">
        <v>5</v>
      </c>
      <c r="F50">
        <v>0</v>
      </c>
      <c r="G50" s="23">
        <v>1374.4467859455347</v>
      </c>
      <c r="H50">
        <f t="shared" si="1"/>
        <v>3.138127930052466</v>
      </c>
      <c r="I50">
        <f t="shared" si="2"/>
        <v>23.060655264088105</v>
      </c>
      <c r="J50" s="3">
        <v>25000</v>
      </c>
      <c r="L50" s="3">
        <v>24000</v>
      </c>
      <c r="M50" s="2">
        <v>0</v>
      </c>
      <c r="Z50" s="3" t="s">
        <v>81</v>
      </c>
      <c r="AA50" s="2">
        <v>0</v>
      </c>
      <c r="AK50" s="27" t="s">
        <v>63</v>
      </c>
      <c r="AL50" s="27">
        <v>1</v>
      </c>
    </row>
    <row r="51" spans="1:39" x14ac:dyDescent="0.2">
      <c r="A51" t="s">
        <v>23</v>
      </c>
      <c r="B51" t="s">
        <v>20</v>
      </c>
      <c r="C51" t="str">
        <f t="shared" si="0"/>
        <v>HonNorth</v>
      </c>
      <c r="D51">
        <v>4</v>
      </c>
      <c r="E51" t="s">
        <v>5</v>
      </c>
      <c r="F51">
        <v>0</v>
      </c>
      <c r="G51" s="23">
        <v>117.80972450961724</v>
      </c>
      <c r="H51">
        <f t="shared" si="1"/>
        <v>2.0711811404218525</v>
      </c>
      <c r="I51">
        <f t="shared" si="2"/>
        <v>7.9341889768784997</v>
      </c>
      <c r="J51" s="3">
        <v>26000</v>
      </c>
      <c r="L51" s="3">
        <v>25000</v>
      </c>
      <c r="M51" s="2">
        <v>0</v>
      </c>
      <c r="Z51" s="3" t="s">
        <v>82</v>
      </c>
      <c r="AA51" s="2">
        <v>0</v>
      </c>
      <c r="AK51" s="27" t="s">
        <v>63</v>
      </c>
      <c r="AL51" s="27">
        <v>3</v>
      </c>
      <c r="AM51" s="27">
        <v>0</v>
      </c>
    </row>
    <row r="52" spans="1:39" x14ac:dyDescent="0.2">
      <c r="A52" t="s">
        <v>23</v>
      </c>
      <c r="B52" t="s">
        <v>20</v>
      </c>
      <c r="C52" t="str">
        <f t="shared" si="0"/>
        <v>HonNorth</v>
      </c>
      <c r="D52">
        <v>4</v>
      </c>
      <c r="E52" t="s">
        <v>5</v>
      </c>
      <c r="F52">
        <v>0</v>
      </c>
      <c r="G52" s="23">
        <v>18.849555921538759</v>
      </c>
      <c r="H52">
        <f t="shared" si="1"/>
        <v>1.2753011230777775</v>
      </c>
      <c r="I52">
        <f t="shared" si="2"/>
        <v>3.5797792019504913</v>
      </c>
      <c r="J52" s="3">
        <v>27000</v>
      </c>
      <c r="L52" s="3">
        <v>26000</v>
      </c>
      <c r="M52" s="2">
        <v>0</v>
      </c>
      <c r="Z52" s="30" t="s">
        <v>83</v>
      </c>
      <c r="AA52" s="2">
        <v>0</v>
      </c>
      <c r="AK52" s="27" t="s">
        <v>63</v>
      </c>
      <c r="AL52" s="27">
        <v>7</v>
      </c>
      <c r="AM52" s="27">
        <v>0</v>
      </c>
    </row>
    <row r="53" spans="1:39" x14ac:dyDescent="0.2">
      <c r="A53" t="s">
        <v>23</v>
      </c>
      <c r="B53" t="s">
        <v>20</v>
      </c>
      <c r="C53" t="str">
        <f t="shared" si="0"/>
        <v>HonNorth</v>
      </c>
      <c r="D53">
        <v>4</v>
      </c>
      <c r="E53" t="s">
        <v>5</v>
      </c>
      <c r="F53">
        <v>0</v>
      </c>
      <c r="G53" s="23">
        <v>46.998226097703302</v>
      </c>
      <c r="H53">
        <f t="shared" si="1"/>
        <v>1.6720814662225765</v>
      </c>
      <c r="I53">
        <f t="shared" si="2"/>
        <v>5.3232364104957988</v>
      </c>
      <c r="J53" s="3">
        <v>28000</v>
      </c>
      <c r="L53" s="3">
        <v>27000</v>
      </c>
      <c r="M53" s="2">
        <v>0</v>
      </c>
      <c r="Z53" s="30" t="s">
        <v>84</v>
      </c>
      <c r="AA53" s="2">
        <v>1</v>
      </c>
      <c r="AK53" s="27" t="s">
        <v>63</v>
      </c>
      <c r="AL53" s="27">
        <v>20</v>
      </c>
    </row>
    <row r="54" spans="1:39" x14ac:dyDescent="0.2">
      <c r="A54" t="s">
        <v>23</v>
      </c>
      <c r="B54" t="s">
        <v>20</v>
      </c>
      <c r="C54" t="str">
        <f t="shared" si="0"/>
        <v>HonNorth</v>
      </c>
      <c r="D54">
        <v>4</v>
      </c>
      <c r="E54" t="s">
        <v>5</v>
      </c>
      <c r="F54">
        <v>0</v>
      </c>
      <c r="G54" s="23">
        <v>13.571680263507904</v>
      </c>
      <c r="H54">
        <f t="shared" si="1"/>
        <v>1.1326336195090458</v>
      </c>
      <c r="I54">
        <f t="shared" si="2"/>
        <v>3.1038200265695135</v>
      </c>
      <c r="J54" s="3">
        <v>29000</v>
      </c>
      <c r="L54" s="3">
        <v>28000</v>
      </c>
      <c r="M54" s="2">
        <v>0</v>
      </c>
      <c r="Z54" s="30" t="s">
        <v>85</v>
      </c>
      <c r="AA54" s="2">
        <v>2</v>
      </c>
      <c r="AK54" s="27" t="s">
        <v>63</v>
      </c>
      <c r="AL54" s="27">
        <v>55</v>
      </c>
      <c r="AM54" s="27">
        <v>0</v>
      </c>
    </row>
    <row r="55" spans="1:39" x14ac:dyDescent="0.2">
      <c r="A55" t="s">
        <v>23</v>
      </c>
      <c r="B55" t="s">
        <v>20</v>
      </c>
      <c r="C55" t="str">
        <f t="shared" si="0"/>
        <v>HonNorth</v>
      </c>
      <c r="D55">
        <v>4</v>
      </c>
      <c r="E55" t="s">
        <v>5</v>
      </c>
      <c r="F55">
        <v>40</v>
      </c>
      <c r="G55" s="23">
        <v>132.73228961416876</v>
      </c>
      <c r="H55">
        <f t="shared" si="1"/>
        <v>2.1229765859798451</v>
      </c>
      <c r="I55">
        <f t="shared" si="2"/>
        <v>8.355972778582192</v>
      </c>
      <c r="J55" s="3">
        <v>30000</v>
      </c>
      <c r="L55" s="3">
        <v>29000</v>
      </c>
      <c r="M55" s="2">
        <v>1</v>
      </c>
      <c r="Z55" s="3" t="s">
        <v>86</v>
      </c>
      <c r="AA55" s="2">
        <v>0</v>
      </c>
      <c r="AK55" s="27" t="s">
        <v>63</v>
      </c>
      <c r="AL55" s="27">
        <v>148</v>
      </c>
      <c r="AM55" s="27">
        <v>0</v>
      </c>
    </row>
    <row r="56" spans="1:39" x14ac:dyDescent="0.2">
      <c r="A56" t="s">
        <v>23</v>
      </c>
      <c r="B56" t="s">
        <v>20</v>
      </c>
      <c r="C56" t="str">
        <f t="shared" si="0"/>
        <v>HonNorth</v>
      </c>
      <c r="D56">
        <v>4</v>
      </c>
      <c r="E56" t="s">
        <v>5</v>
      </c>
      <c r="F56">
        <v>0</v>
      </c>
      <c r="G56" s="23">
        <v>117.49556524425826</v>
      </c>
      <c r="H56">
        <f t="shared" si="1"/>
        <v>2.070021474894614</v>
      </c>
      <c r="I56">
        <f t="shared" si="2"/>
        <v>7.9249933044181402</v>
      </c>
      <c r="J56" s="3"/>
      <c r="L56" s="3">
        <v>30000</v>
      </c>
      <c r="M56" s="2">
        <v>0</v>
      </c>
      <c r="Z56" s="3" t="s">
        <v>87</v>
      </c>
      <c r="AA56" s="2">
        <v>4</v>
      </c>
      <c r="AK56" s="27" t="s">
        <v>63</v>
      </c>
      <c r="AL56" s="27">
        <v>403</v>
      </c>
      <c r="AM56" s="27">
        <v>0</v>
      </c>
    </row>
    <row r="57" spans="1:39" ht="12" thickBot="1" x14ac:dyDescent="0.25">
      <c r="A57" t="s">
        <v>23</v>
      </c>
      <c r="B57" t="s">
        <v>20</v>
      </c>
      <c r="C57" t="str">
        <f t="shared" si="0"/>
        <v>HonNorth</v>
      </c>
      <c r="D57">
        <v>5</v>
      </c>
      <c r="E57" t="s">
        <v>5</v>
      </c>
      <c r="F57">
        <v>0</v>
      </c>
      <c r="G57" s="23">
        <v>1572.3671231216917</v>
      </c>
      <c r="H57">
        <f t="shared" si="1"/>
        <v>3.1965539545094712</v>
      </c>
      <c r="I57">
        <f t="shared" si="2"/>
        <v>24.448135479587414</v>
      </c>
      <c r="J57" s="3"/>
      <c r="L57" s="4" t="s">
        <v>14</v>
      </c>
      <c r="M57" s="4">
        <v>3</v>
      </c>
      <c r="Z57" s="3" t="s">
        <v>88</v>
      </c>
      <c r="AA57" s="2">
        <v>2</v>
      </c>
      <c r="AK57" s="27" t="s">
        <v>63</v>
      </c>
      <c r="AL57" s="27">
        <v>1097</v>
      </c>
      <c r="AM57" s="27">
        <v>0</v>
      </c>
    </row>
    <row r="58" spans="1:39" x14ac:dyDescent="0.2">
      <c r="A58" t="s">
        <v>23</v>
      </c>
      <c r="B58" t="s">
        <v>20</v>
      </c>
      <c r="C58" t="str">
        <f t="shared" si="0"/>
        <v>HonNorth</v>
      </c>
      <c r="D58">
        <v>5</v>
      </c>
      <c r="E58" t="s">
        <v>5</v>
      </c>
      <c r="F58">
        <v>0</v>
      </c>
      <c r="G58" s="23">
        <v>1041.4379646650164</v>
      </c>
      <c r="H58">
        <f t="shared" si="1"/>
        <v>3.0176334054349256</v>
      </c>
      <c r="I58">
        <f t="shared" si="2"/>
        <v>20.442854442924894</v>
      </c>
      <c r="J58" s="3"/>
      <c r="Z58" s="3" t="s">
        <v>89</v>
      </c>
      <c r="AA58" s="2">
        <v>6</v>
      </c>
      <c r="AK58" s="27" t="s">
        <v>63</v>
      </c>
      <c r="AL58" s="27">
        <v>2981</v>
      </c>
      <c r="AM58" s="27">
        <v>0</v>
      </c>
    </row>
    <row r="59" spans="1:39" x14ac:dyDescent="0.2">
      <c r="A59" t="s">
        <v>23</v>
      </c>
      <c r="B59" t="s">
        <v>20</v>
      </c>
      <c r="C59" t="str">
        <f t="shared" si="0"/>
        <v>HonNorth</v>
      </c>
      <c r="D59">
        <v>5</v>
      </c>
      <c r="E59" t="s">
        <v>5</v>
      </c>
      <c r="F59">
        <v>0</v>
      </c>
      <c r="G59" s="23">
        <v>4398.2297150257109</v>
      </c>
      <c r="H59">
        <f t="shared" si="1"/>
        <v>3.6432779083723719</v>
      </c>
      <c r="I59">
        <f t="shared" si="2"/>
        <v>38.216903142064133</v>
      </c>
      <c r="J59" s="3"/>
      <c r="Z59" s="3" t="s">
        <v>90</v>
      </c>
      <c r="AA59" s="2">
        <v>1</v>
      </c>
      <c r="AK59" s="27" t="s">
        <v>63</v>
      </c>
      <c r="AL59" s="27">
        <v>8103</v>
      </c>
      <c r="AM59" s="27">
        <v>90</v>
      </c>
    </row>
    <row r="60" spans="1:39" x14ac:dyDescent="0.2">
      <c r="A60" t="s">
        <v>23</v>
      </c>
      <c r="B60" t="s">
        <v>20</v>
      </c>
      <c r="C60" t="str">
        <f t="shared" si="0"/>
        <v>HonNorth</v>
      </c>
      <c r="D60">
        <v>5</v>
      </c>
      <c r="E60" t="s">
        <v>5</v>
      </c>
      <c r="F60">
        <v>30</v>
      </c>
      <c r="G60" s="23">
        <v>3828.8160465625601</v>
      </c>
      <c r="H60">
        <f t="shared" si="1"/>
        <v>3.583064501400727</v>
      </c>
      <c r="I60">
        <f t="shared" si="2"/>
        <v>35.983643982677862</v>
      </c>
      <c r="J60" s="3"/>
      <c r="Z60" s="3" t="s">
        <v>91</v>
      </c>
      <c r="AA60" s="2">
        <v>1</v>
      </c>
      <c r="AK60" s="27" t="s">
        <v>63</v>
      </c>
      <c r="AL60" s="27">
        <v>22026</v>
      </c>
    </row>
    <row r="61" spans="1:39" x14ac:dyDescent="0.2">
      <c r="A61" t="s">
        <v>23</v>
      </c>
      <c r="B61" t="s">
        <v>20</v>
      </c>
      <c r="C61" t="str">
        <f t="shared" si="0"/>
        <v>HonNorth</v>
      </c>
      <c r="D61">
        <v>5</v>
      </c>
      <c r="E61" t="s">
        <v>5</v>
      </c>
      <c r="F61">
        <v>0</v>
      </c>
      <c r="G61" s="23">
        <v>11.341149479459153</v>
      </c>
      <c r="H61">
        <f t="shared" si="1"/>
        <v>1.0546570745997919</v>
      </c>
      <c r="I61">
        <f t="shared" si="2"/>
        <v>2.8709904495220284</v>
      </c>
      <c r="J61" s="3"/>
      <c r="Z61" s="3" t="s">
        <v>92</v>
      </c>
      <c r="AA61" s="2">
        <v>1</v>
      </c>
      <c r="AK61" s="27" t="s">
        <v>63</v>
      </c>
      <c r="AL61" s="27">
        <v>59874</v>
      </c>
    </row>
    <row r="62" spans="1:39" x14ac:dyDescent="0.2">
      <c r="A62" t="s">
        <v>23</v>
      </c>
      <c r="B62" t="s">
        <v>20</v>
      </c>
      <c r="C62" t="str">
        <f t="shared" si="0"/>
        <v>HonNorth</v>
      </c>
      <c r="D62">
        <v>5</v>
      </c>
      <c r="E62" t="s">
        <v>5</v>
      </c>
      <c r="F62">
        <v>0</v>
      </c>
      <c r="G62" s="23">
        <v>3491.8802344650549</v>
      </c>
      <c r="H62">
        <f t="shared" si="1"/>
        <v>3.5430593397291434</v>
      </c>
      <c r="I62">
        <f t="shared" si="2"/>
        <v>34.572526668284901</v>
      </c>
      <c r="J62" s="3"/>
      <c r="Z62" s="3" t="s">
        <v>93</v>
      </c>
      <c r="AA62" s="2">
        <v>0</v>
      </c>
      <c r="AK62" s="27" t="s">
        <v>63</v>
      </c>
      <c r="AL62" s="27">
        <v>162754</v>
      </c>
    </row>
    <row r="63" spans="1:39" x14ac:dyDescent="0.2">
      <c r="A63" t="s">
        <v>23</v>
      </c>
      <c r="B63" t="s">
        <v>20</v>
      </c>
      <c r="C63" t="str">
        <f t="shared" si="0"/>
        <v>HonNorth</v>
      </c>
      <c r="D63">
        <v>5</v>
      </c>
      <c r="E63" t="s">
        <v>5</v>
      </c>
      <c r="F63">
        <v>0</v>
      </c>
      <c r="G63" s="23">
        <v>7.0685834705770345</v>
      </c>
      <c r="H63">
        <f t="shared" si="1"/>
        <v>0.84933239080549627</v>
      </c>
      <c r="I63">
        <f t="shared" si="2"/>
        <v>2.3380854034524274</v>
      </c>
      <c r="J63" s="3"/>
      <c r="Z63" s="3" t="s">
        <v>94</v>
      </c>
      <c r="AA63" s="2">
        <v>0</v>
      </c>
    </row>
    <row r="64" spans="1:39" ht="12" thickBot="1" x14ac:dyDescent="0.25">
      <c r="A64" t="s">
        <v>23</v>
      </c>
      <c r="B64" t="s">
        <v>20</v>
      </c>
      <c r="C64" t="str">
        <f t="shared" si="0"/>
        <v>HonNorth</v>
      </c>
      <c r="D64">
        <v>5</v>
      </c>
      <c r="E64" t="s">
        <v>5</v>
      </c>
      <c r="F64">
        <v>0</v>
      </c>
      <c r="G64" s="23">
        <v>7.0685834705770345</v>
      </c>
      <c r="H64">
        <f t="shared" si="1"/>
        <v>0.84933239080549627</v>
      </c>
      <c r="I64">
        <f t="shared" si="2"/>
        <v>2.3380854034524274</v>
      </c>
      <c r="J64" s="3"/>
      <c r="Z64" s="4" t="s">
        <v>14</v>
      </c>
      <c r="AA64" s="4">
        <v>0</v>
      </c>
    </row>
    <row r="65" spans="1:39" x14ac:dyDescent="0.2">
      <c r="A65" t="s">
        <v>23</v>
      </c>
      <c r="B65" t="s">
        <v>20</v>
      </c>
      <c r="C65" t="str">
        <f t="shared" si="0"/>
        <v>HonNorth</v>
      </c>
      <c r="D65">
        <v>6</v>
      </c>
      <c r="E65" t="s">
        <v>5</v>
      </c>
      <c r="F65">
        <v>30</v>
      </c>
      <c r="G65" s="23">
        <v>11231.193736583511</v>
      </c>
      <c r="H65">
        <f t="shared" si="1"/>
        <v>4.050425918831233</v>
      </c>
      <c r="I65">
        <f t="shared" si="2"/>
        <v>57.421908910151913</v>
      </c>
      <c r="J65" s="3"/>
      <c r="AA65">
        <f>SUM(AA50:AA64)</f>
        <v>18</v>
      </c>
    </row>
    <row r="66" spans="1:39" x14ac:dyDescent="0.2">
      <c r="A66" t="s">
        <v>23</v>
      </c>
      <c r="B66" t="s">
        <v>20</v>
      </c>
      <c r="C66" t="str">
        <f t="shared" si="0"/>
        <v>HonNorth</v>
      </c>
      <c r="D66">
        <v>6</v>
      </c>
      <c r="E66" t="s">
        <v>5</v>
      </c>
      <c r="F66">
        <v>75</v>
      </c>
      <c r="G66" s="23">
        <v>1343.0308594096364</v>
      </c>
      <c r="H66">
        <f t="shared" si="1"/>
        <v>3.1280859917583252</v>
      </c>
      <c r="I66">
        <f t="shared" si="2"/>
        <v>22.830240428941462</v>
      </c>
      <c r="J66" s="3"/>
    </row>
    <row r="67" spans="1:39" x14ac:dyDescent="0.2">
      <c r="A67" t="s">
        <v>23</v>
      </c>
      <c r="B67" t="s">
        <v>20</v>
      </c>
      <c r="C67" t="str">
        <f t="shared" ref="C67:C130" si="7">LEFT(A67,3)&amp;B67</f>
        <v>HonNorth</v>
      </c>
      <c r="D67">
        <v>6</v>
      </c>
      <c r="E67" t="s">
        <v>5</v>
      </c>
      <c r="F67">
        <v>0</v>
      </c>
      <c r="G67" s="23">
        <v>31.415926535897931</v>
      </c>
      <c r="H67">
        <f t="shared" ref="H67:H130" si="8">LOG10(G67)</f>
        <v>1.4971498726941339</v>
      </c>
      <c r="I67">
        <f t="shared" ref="I67:I130" si="9">EXP(H67)</f>
        <v>4.4689338715469216</v>
      </c>
      <c r="J67" s="3"/>
    </row>
    <row r="68" spans="1:39" x14ac:dyDescent="0.2">
      <c r="A68" t="s">
        <v>23</v>
      </c>
      <c r="B68" t="s">
        <v>20</v>
      </c>
      <c r="C68" t="str">
        <f t="shared" si="7"/>
        <v>HonNorth</v>
      </c>
      <c r="D68">
        <v>6</v>
      </c>
      <c r="E68" t="s">
        <v>5</v>
      </c>
      <c r="F68">
        <v>0</v>
      </c>
      <c r="G68" s="23">
        <v>146.86945655532284</v>
      </c>
      <c r="H68">
        <f t="shared" si="8"/>
        <v>2.1669314879026706</v>
      </c>
      <c r="I68">
        <f t="shared" si="9"/>
        <v>8.7314503310463731</v>
      </c>
      <c r="J68" s="3"/>
    </row>
    <row r="69" spans="1:39" x14ac:dyDescent="0.2">
      <c r="A69" t="s">
        <v>23</v>
      </c>
      <c r="B69" t="s">
        <v>20</v>
      </c>
      <c r="C69" t="str">
        <f t="shared" si="7"/>
        <v>HonNorth</v>
      </c>
      <c r="D69">
        <v>7</v>
      </c>
      <c r="E69" t="s">
        <v>5</v>
      </c>
      <c r="F69">
        <v>5</v>
      </c>
      <c r="G69" s="23">
        <v>1260.9567513346033</v>
      </c>
      <c r="H69">
        <f t="shared" si="8"/>
        <v>3.1007001912686927</v>
      </c>
      <c r="I69">
        <f t="shared" si="9"/>
        <v>22.21349953585252</v>
      </c>
      <c r="J69" s="3"/>
    </row>
    <row r="70" spans="1:39" x14ac:dyDescent="0.2">
      <c r="A70" t="s">
        <v>23</v>
      </c>
      <c r="B70" t="s">
        <v>20</v>
      </c>
      <c r="C70" t="str">
        <f t="shared" si="7"/>
        <v>HonNorth</v>
      </c>
      <c r="D70">
        <v>7</v>
      </c>
      <c r="E70" t="s">
        <v>5</v>
      </c>
      <c r="F70">
        <v>0</v>
      </c>
      <c r="G70" s="23">
        <v>1244.0706908215582</v>
      </c>
      <c r="H70">
        <f t="shared" si="8"/>
        <v>3.0948450586196463</v>
      </c>
      <c r="I70">
        <f t="shared" si="9"/>
        <v>22.083816575427022</v>
      </c>
      <c r="J70" s="3"/>
    </row>
    <row r="71" spans="1:39" ht="12" thickBot="1" x14ac:dyDescent="0.25">
      <c r="A71" t="s">
        <v>23</v>
      </c>
      <c r="B71" t="s">
        <v>20</v>
      </c>
      <c r="C71" t="str">
        <f t="shared" si="7"/>
        <v>HonNorth</v>
      </c>
      <c r="D71">
        <v>7</v>
      </c>
      <c r="E71" t="s">
        <v>5</v>
      </c>
      <c r="F71">
        <v>0</v>
      </c>
      <c r="G71" s="23">
        <v>995.49217210626568</v>
      </c>
      <c r="H71">
        <f t="shared" si="8"/>
        <v>2.9980378493715452</v>
      </c>
      <c r="I71">
        <f t="shared" si="9"/>
        <v>20.04616471402549</v>
      </c>
      <c r="J71" s="3"/>
      <c r="AK71" s="27" t="s">
        <v>64</v>
      </c>
      <c r="AL71" s="27">
        <v>0</v>
      </c>
    </row>
    <row r="72" spans="1:39" x14ac:dyDescent="0.2">
      <c r="A72" t="s">
        <v>23</v>
      </c>
      <c r="B72" t="s">
        <v>20</v>
      </c>
      <c r="C72" t="str">
        <f t="shared" si="7"/>
        <v>HonNorth</v>
      </c>
      <c r="D72">
        <v>7</v>
      </c>
      <c r="E72" t="s">
        <v>5</v>
      </c>
      <c r="F72">
        <v>20</v>
      </c>
      <c r="G72" s="23">
        <v>8246.6807156732066</v>
      </c>
      <c r="H72">
        <f t="shared" si="8"/>
        <v>3.9162791804361095</v>
      </c>
      <c r="I72">
        <f t="shared" si="9"/>
        <v>50.213262269230867</v>
      </c>
      <c r="J72" s="3"/>
      <c r="Z72" s="5" t="s">
        <v>13</v>
      </c>
      <c r="AA72" s="5" t="s">
        <v>15</v>
      </c>
      <c r="AK72" s="27" t="s">
        <v>64</v>
      </c>
      <c r="AL72" s="27">
        <v>0.37</v>
      </c>
    </row>
    <row r="73" spans="1:39" x14ac:dyDescent="0.2">
      <c r="A73" t="s">
        <v>23</v>
      </c>
      <c r="B73" t="s">
        <v>20</v>
      </c>
      <c r="C73" t="str">
        <f t="shared" si="7"/>
        <v>HonNorth</v>
      </c>
      <c r="D73">
        <v>8</v>
      </c>
      <c r="E73" t="s">
        <v>5</v>
      </c>
      <c r="F73">
        <v>0</v>
      </c>
      <c r="G73" s="23">
        <v>296.88050576423547</v>
      </c>
      <c r="H73">
        <f t="shared" si="8"/>
        <v>2.4725816812033967</v>
      </c>
      <c r="I73">
        <f t="shared" si="9"/>
        <v>11.853008073152562</v>
      </c>
      <c r="Z73" s="3" t="s">
        <v>81</v>
      </c>
      <c r="AA73" s="2">
        <v>0</v>
      </c>
      <c r="AK73" s="27" t="s">
        <v>64</v>
      </c>
      <c r="AL73" s="27">
        <v>1</v>
      </c>
    </row>
    <row r="74" spans="1:39" x14ac:dyDescent="0.2">
      <c r="A74" t="s">
        <v>23</v>
      </c>
      <c r="B74" t="s">
        <v>20</v>
      </c>
      <c r="C74" t="str">
        <f t="shared" si="7"/>
        <v>HonNorth</v>
      </c>
      <c r="D74">
        <v>8</v>
      </c>
      <c r="E74" t="s">
        <v>5</v>
      </c>
      <c r="F74">
        <v>0</v>
      </c>
      <c r="G74" s="23">
        <v>1914.4080232812801</v>
      </c>
      <c r="H74">
        <f t="shared" si="8"/>
        <v>3.2820345057367457</v>
      </c>
      <c r="I74">
        <f t="shared" si="9"/>
        <v>26.629896300609303</v>
      </c>
      <c r="Z74" s="3" t="s">
        <v>82</v>
      </c>
      <c r="AA74" s="2">
        <v>0</v>
      </c>
      <c r="AK74" s="27" t="s">
        <v>64</v>
      </c>
      <c r="AL74" s="27">
        <v>3</v>
      </c>
    </row>
    <row r="75" spans="1:39" x14ac:dyDescent="0.2">
      <c r="A75" t="s">
        <v>23</v>
      </c>
      <c r="B75" t="s">
        <v>20</v>
      </c>
      <c r="C75" t="str">
        <f t="shared" si="7"/>
        <v>HonNorth</v>
      </c>
      <c r="D75">
        <v>8</v>
      </c>
      <c r="E75" t="s">
        <v>5</v>
      </c>
      <c r="F75">
        <v>0</v>
      </c>
      <c r="G75" s="23">
        <v>296.88050576423547</v>
      </c>
      <c r="H75">
        <f t="shared" si="8"/>
        <v>2.4725816812033967</v>
      </c>
      <c r="I75">
        <f t="shared" si="9"/>
        <v>11.853008073152562</v>
      </c>
      <c r="Z75" s="30" t="s">
        <v>83</v>
      </c>
      <c r="AA75" s="2">
        <v>0</v>
      </c>
      <c r="AK75" s="27" t="s">
        <v>64</v>
      </c>
      <c r="AL75" s="27">
        <v>7</v>
      </c>
      <c r="AM75" s="27">
        <v>0</v>
      </c>
    </row>
    <row r="76" spans="1:39" x14ac:dyDescent="0.2">
      <c r="A76" t="s">
        <v>23</v>
      </c>
      <c r="B76" t="s">
        <v>20</v>
      </c>
      <c r="C76" t="str">
        <f t="shared" si="7"/>
        <v>HonNorth</v>
      </c>
      <c r="D76">
        <v>9</v>
      </c>
      <c r="E76" t="s">
        <v>5</v>
      </c>
      <c r="F76">
        <v>66</v>
      </c>
      <c r="G76" s="23">
        <v>392.69908169872411</v>
      </c>
      <c r="H76">
        <f t="shared" si="8"/>
        <v>2.5940598857021904</v>
      </c>
      <c r="I76">
        <f t="shared" si="9"/>
        <v>13.383998956284502</v>
      </c>
      <c r="Z76" s="30" t="s">
        <v>84</v>
      </c>
      <c r="AA76" s="2">
        <v>0</v>
      </c>
      <c r="AK76" s="27" t="s">
        <v>64</v>
      </c>
      <c r="AL76" s="27">
        <v>20</v>
      </c>
      <c r="AM76" s="27">
        <v>5</v>
      </c>
    </row>
    <row r="77" spans="1:39" x14ac:dyDescent="0.2">
      <c r="A77" t="s">
        <v>23</v>
      </c>
      <c r="B77" t="s">
        <v>20</v>
      </c>
      <c r="C77" t="str">
        <f t="shared" si="7"/>
        <v>HonNorth</v>
      </c>
      <c r="D77">
        <v>9</v>
      </c>
      <c r="E77" t="s">
        <v>5</v>
      </c>
      <c r="F77">
        <v>60</v>
      </c>
      <c r="G77" s="23">
        <v>212.59157486842136</v>
      </c>
      <c r="H77">
        <f t="shared" si="8"/>
        <v>2.3275460491776028</v>
      </c>
      <c r="I77">
        <f t="shared" si="9"/>
        <v>10.25275089090562</v>
      </c>
      <c r="Z77" s="30" t="s">
        <v>85</v>
      </c>
      <c r="AA77" s="2">
        <v>3</v>
      </c>
      <c r="AK77" s="27" t="s">
        <v>64</v>
      </c>
      <c r="AL77" s="27">
        <v>55</v>
      </c>
      <c r="AM77" s="27">
        <v>30</v>
      </c>
    </row>
    <row r="78" spans="1:39" x14ac:dyDescent="0.2">
      <c r="A78" t="s">
        <v>23</v>
      </c>
      <c r="B78" t="s">
        <v>20</v>
      </c>
      <c r="C78" t="str">
        <f t="shared" si="7"/>
        <v>HonNorth</v>
      </c>
      <c r="D78">
        <v>9</v>
      </c>
      <c r="E78" t="s">
        <v>5</v>
      </c>
      <c r="F78">
        <v>0</v>
      </c>
      <c r="G78" s="23">
        <v>4.1469023027385266</v>
      </c>
      <c r="H78">
        <f t="shared" si="8"/>
        <v>0.61772380389998371</v>
      </c>
      <c r="I78">
        <f t="shared" si="9"/>
        <v>1.8547015690525293</v>
      </c>
      <c r="Z78" s="3" t="s">
        <v>86</v>
      </c>
      <c r="AA78" s="2">
        <v>3</v>
      </c>
      <c r="AK78" s="27" t="s">
        <v>64</v>
      </c>
      <c r="AL78" s="27">
        <v>148</v>
      </c>
      <c r="AM78" s="27">
        <v>42</v>
      </c>
    </row>
    <row r="79" spans="1:39" x14ac:dyDescent="0.2">
      <c r="A79" t="s">
        <v>23</v>
      </c>
      <c r="B79" t="s">
        <v>20</v>
      </c>
      <c r="C79" t="str">
        <f t="shared" si="7"/>
        <v>HonNorth</v>
      </c>
      <c r="D79">
        <v>9</v>
      </c>
      <c r="E79" t="s">
        <v>5</v>
      </c>
      <c r="F79">
        <v>80</v>
      </c>
      <c r="G79" s="23">
        <v>4227.3270746704256</v>
      </c>
      <c r="H79">
        <f t="shared" si="8"/>
        <v>3.6260658511479709</v>
      </c>
      <c r="I79">
        <f t="shared" si="9"/>
        <v>37.564740251201044</v>
      </c>
      <c r="Z79" s="3" t="s">
        <v>87</v>
      </c>
      <c r="AA79" s="2">
        <v>5</v>
      </c>
      <c r="AK79" s="27" t="s">
        <v>64</v>
      </c>
      <c r="AL79" s="27">
        <v>403</v>
      </c>
      <c r="AM79" s="27">
        <v>32.833333333333336</v>
      </c>
    </row>
    <row r="80" spans="1:39" x14ac:dyDescent="0.2">
      <c r="A80" t="s">
        <v>23</v>
      </c>
      <c r="B80" t="s">
        <v>20</v>
      </c>
      <c r="C80" t="str">
        <f t="shared" si="7"/>
        <v>HonNorth</v>
      </c>
      <c r="D80">
        <v>9</v>
      </c>
      <c r="E80" t="s">
        <v>5</v>
      </c>
      <c r="F80">
        <v>85</v>
      </c>
      <c r="G80" s="23">
        <v>30058.75850954714</v>
      </c>
      <c r="H80">
        <f t="shared" si="8"/>
        <v>4.4779710393384695</v>
      </c>
      <c r="I80">
        <f t="shared" si="9"/>
        <v>88.055829490057008</v>
      </c>
      <c r="Z80" s="3" t="s">
        <v>88</v>
      </c>
      <c r="AA80" s="2">
        <v>5</v>
      </c>
      <c r="AK80" s="27" t="s">
        <v>64</v>
      </c>
      <c r="AL80" s="27">
        <v>1097</v>
      </c>
      <c r="AM80" s="27">
        <v>46.666666666666664</v>
      </c>
    </row>
    <row r="81" spans="1:39" x14ac:dyDescent="0.2">
      <c r="A81" t="s">
        <v>23</v>
      </c>
      <c r="B81" t="s">
        <v>20</v>
      </c>
      <c r="C81" t="str">
        <f t="shared" si="7"/>
        <v>HonNorth</v>
      </c>
      <c r="D81">
        <v>9</v>
      </c>
      <c r="E81" t="s">
        <v>5</v>
      </c>
      <c r="F81">
        <v>85</v>
      </c>
      <c r="G81" s="23">
        <v>7952.941802562561</v>
      </c>
      <c r="H81">
        <f t="shared" si="8"/>
        <v>3.9005278044169938</v>
      </c>
      <c r="I81">
        <f t="shared" si="9"/>
        <v>49.428530818794634</v>
      </c>
      <c r="Z81" s="3" t="s">
        <v>89</v>
      </c>
      <c r="AA81" s="2">
        <v>6</v>
      </c>
      <c r="AK81" s="27" t="s">
        <v>64</v>
      </c>
      <c r="AL81" s="27">
        <v>2981</v>
      </c>
    </row>
    <row r="82" spans="1:39" x14ac:dyDescent="0.2">
      <c r="A82" t="s">
        <v>23</v>
      </c>
      <c r="B82" t="s">
        <v>20</v>
      </c>
      <c r="C82" t="str">
        <f t="shared" si="7"/>
        <v>HonNorth</v>
      </c>
      <c r="D82">
        <v>9</v>
      </c>
      <c r="E82" t="s">
        <v>5</v>
      </c>
      <c r="F82">
        <v>40</v>
      </c>
      <c r="G82" s="23">
        <v>35.814156250923638</v>
      </c>
      <c r="H82">
        <f t="shared" si="8"/>
        <v>1.5540547240306064</v>
      </c>
      <c r="I82">
        <f t="shared" si="9"/>
        <v>4.7306126764981391</v>
      </c>
      <c r="Z82" s="3" t="s">
        <v>90</v>
      </c>
      <c r="AA82" s="2">
        <v>3</v>
      </c>
      <c r="AK82" s="27" t="s">
        <v>64</v>
      </c>
      <c r="AL82" s="27">
        <v>8103</v>
      </c>
      <c r="AM82" s="27">
        <v>60</v>
      </c>
    </row>
    <row r="83" spans="1:39" ht="12" thickBot="1" x14ac:dyDescent="0.25">
      <c r="A83" t="s">
        <v>23</v>
      </c>
      <c r="B83" t="s">
        <v>20</v>
      </c>
      <c r="C83" t="str">
        <f t="shared" si="7"/>
        <v>HonNorth</v>
      </c>
      <c r="D83">
        <v>10</v>
      </c>
      <c r="E83" t="s">
        <v>5</v>
      </c>
      <c r="F83">
        <v>66</v>
      </c>
      <c r="G83" s="23">
        <v>904.77868423386042</v>
      </c>
      <c r="H83">
        <f t="shared" si="8"/>
        <v>2.9565423604533647</v>
      </c>
      <c r="I83">
        <f t="shared" si="9"/>
        <v>19.2313615485958</v>
      </c>
      <c r="Z83" s="3" t="s">
        <v>91</v>
      </c>
      <c r="AA83" s="2">
        <v>0</v>
      </c>
      <c r="AK83" s="27" t="s">
        <v>64</v>
      </c>
      <c r="AL83" s="27">
        <v>22026</v>
      </c>
      <c r="AM83" s="27">
        <v>0</v>
      </c>
    </row>
    <row r="84" spans="1:39" x14ac:dyDescent="0.2">
      <c r="A84" t="s">
        <v>23</v>
      </c>
      <c r="B84" t="s">
        <v>20</v>
      </c>
      <c r="C84" t="str">
        <f t="shared" si="7"/>
        <v>HonNorth</v>
      </c>
      <c r="D84">
        <v>10</v>
      </c>
      <c r="E84" t="s">
        <v>5</v>
      </c>
      <c r="F84">
        <v>70</v>
      </c>
      <c r="G84" s="23">
        <v>5084.6677098350801</v>
      </c>
      <c r="H84">
        <f t="shared" si="8"/>
        <v>3.7062625764327257</v>
      </c>
      <c r="I84">
        <f t="shared" si="9"/>
        <v>40.701403522355363</v>
      </c>
      <c r="J84" t="s">
        <v>57</v>
      </c>
      <c r="L84" s="5" t="s">
        <v>13</v>
      </c>
      <c r="M84" s="5" t="s">
        <v>15</v>
      </c>
      <c r="Z84" s="3" t="s">
        <v>92</v>
      </c>
      <c r="AA84" s="2">
        <v>1</v>
      </c>
      <c r="AK84" s="27" t="s">
        <v>64</v>
      </c>
      <c r="AL84" s="27">
        <v>59874</v>
      </c>
    </row>
    <row r="85" spans="1:39" x14ac:dyDescent="0.2">
      <c r="A85" t="s">
        <v>23</v>
      </c>
      <c r="B85" t="s">
        <v>20</v>
      </c>
      <c r="C85" t="str">
        <f t="shared" si="7"/>
        <v>HonNorth</v>
      </c>
      <c r="D85">
        <v>1</v>
      </c>
      <c r="E85" t="s">
        <v>9</v>
      </c>
      <c r="F85">
        <v>0</v>
      </c>
      <c r="G85" s="23">
        <v>84.823001646924411</v>
      </c>
      <c r="H85">
        <f t="shared" si="8"/>
        <v>1.928513636853121</v>
      </c>
      <c r="I85">
        <f t="shared" si="9"/>
        <v>6.8792775341017123</v>
      </c>
      <c r="J85" s="3">
        <v>0</v>
      </c>
      <c r="L85" s="3">
        <v>0</v>
      </c>
      <c r="M85" s="2">
        <v>0</v>
      </c>
      <c r="Z85" s="3" t="s">
        <v>93</v>
      </c>
      <c r="AA85" s="2">
        <v>1</v>
      </c>
      <c r="AK85" s="27" t="s">
        <v>64</v>
      </c>
      <c r="AL85" s="27">
        <v>162754</v>
      </c>
    </row>
    <row r="86" spans="1:39" x14ac:dyDescent="0.2">
      <c r="A86" t="s">
        <v>23</v>
      </c>
      <c r="B86" t="s">
        <v>20</v>
      </c>
      <c r="C86" t="str">
        <f t="shared" si="7"/>
        <v>HonNorth</v>
      </c>
      <c r="D86">
        <v>1</v>
      </c>
      <c r="E86" t="s">
        <v>9</v>
      </c>
      <c r="F86">
        <v>0</v>
      </c>
      <c r="G86" s="23">
        <v>212.05750411731105</v>
      </c>
      <c r="H86">
        <f t="shared" si="8"/>
        <v>2.326453645525159</v>
      </c>
      <c r="I86">
        <f t="shared" si="9"/>
        <v>10.241556863696099</v>
      </c>
      <c r="J86" s="3">
        <v>500</v>
      </c>
      <c r="L86" s="3">
        <v>500</v>
      </c>
      <c r="M86" s="2">
        <v>11</v>
      </c>
      <c r="Z86" s="3" t="s">
        <v>94</v>
      </c>
      <c r="AA86" s="2">
        <v>0</v>
      </c>
    </row>
    <row r="87" spans="1:39" ht="12" thickBot="1" x14ac:dyDescent="0.25">
      <c r="A87" t="s">
        <v>23</v>
      </c>
      <c r="B87" t="s">
        <v>20</v>
      </c>
      <c r="C87" t="str">
        <f t="shared" si="7"/>
        <v>HonNorth</v>
      </c>
      <c r="D87">
        <v>2</v>
      </c>
      <c r="E87" t="s">
        <v>9</v>
      </c>
      <c r="F87">
        <v>0</v>
      </c>
      <c r="G87" s="23">
        <v>128.17698026646357</v>
      </c>
      <c r="H87">
        <f t="shared" si="8"/>
        <v>2.1078100357840137</v>
      </c>
      <c r="I87">
        <f t="shared" si="9"/>
        <v>8.2301976959865684</v>
      </c>
      <c r="J87" s="3">
        <v>1000</v>
      </c>
      <c r="L87" s="3">
        <v>1000</v>
      </c>
      <c r="M87" s="2">
        <v>3</v>
      </c>
      <c r="Z87" s="4" t="s">
        <v>14</v>
      </c>
      <c r="AA87" s="4">
        <v>0</v>
      </c>
    </row>
    <row r="88" spans="1:39" x14ac:dyDescent="0.2">
      <c r="A88" t="s">
        <v>23</v>
      </c>
      <c r="B88" t="s">
        <v>20</v>
      </c>
      <c r="C88" t="str">
        <f t="shared" si="7"/>
        <v>HonNorth</v>
      </c>
      <c r="D88">
        <v>2</v>
      </c>
      <c r="E88" t="s">
        <v>9</v>
      </c>
      <c r="F88">
        <v>0</v>
      </c>
      <c r="G88" s="23">
        <v>490.65394063765393</v>
      </c>
      <c r="H88">
        <f t="shared" si="8"/>
        <v>2.6907752911870131</v>
      </c>
      <c r="I88">
        <f t="shared" si="9"/>
        <v>14.743101687529574</v>
      </c>
      <c r="J88" s="3">
        <v>1500</v>
      </c>
      <c r="L88" s="3">
        <v>1500</v>
      </c>
      <c r="M88" s="2">
        <v>2</v>
      </c>
      <c r="AA88">
        <f>SUM(AA73:AA87)</f>
        <v>27</v>
      </c>
    </row>
    <row r="89" spans="1:39" x14ac:dyDescent="0.2">
      <c r="A89" t="s">
        <v>23</v>
      </c>
      <c r="B89" t="s">
        <v>20</v>
      </c>
      <c r="C89" t="str">
        <f t="shared" si="7"/>
        <v>HonNorth</v>
      </c>
      <c r="D89">
        <v>3</v>
      </c>
      <c r="E89" t="s">
        <v>9</v>
      </c>
      <c r="F89">
        <v>0</v>
      </c>
      <c r="G89" s="23">
        <v>4805.0659636655892</v>
      </c>
      <c r="H89">
        <f t="shared" si="8"/>
        <v>3.6816993540148313</v>
      </c>
      <c r="I89">
        <f t="shared" si="9"/>
        <v>39.713824609463018</v>
      </c>
      <c r="J89" s="3">
        <v>2000</v>
      </c>
      <c r="L89" s="3">
        <v>2000</v>
      </c>
      <c r="M89" s="2">
        <v>0</v>
      </c>
    </row>
    <row r="90" spans="1:39" x14ac:dyDescent="0.2">
      <c r="A90" t="s">
        <v>23</v>
      </c>
      <c r="B90" t="s">
        <v>20</v>
      </c>
      <c r="C90" t="str">
        <f t="shared" si="7"/>
        <v>HonNorth</v>
      </c>
      <c r="D90">
        <v>3</v>
      </c>
      <c r="E90" t="s">
        <v>9</v>
      </c>
      <c r="F90">
        <v>0</v>
      </c>
      <c r="G90" s="23">
        <v>490.08845396000771</v>
      </c>
      <c r="H90">
        <f t="shared" si="8"/>
        <v>2.6902744710485953</v>
      </c>
      <c r="I90">
        <f t="shared" si="9"/>
        <v>14.735719893931455</v>
      </c>
      <c r="J90" s="3">
        <v>2500</v>
      </c>
      <c r="L90" s="3">
        <v>2500</v>
      </c>
      <c r="M90" s="2">
        <v>0</v>
      </c>
    </row>
    <row r="91" spans="1:39" x14ac:dyDescent="0.2">
      <c r="A91" t="s">
        <v>23</v>
      </c>
      <c r="B91" t="s">
        <v>20</v>
      </c>
      <c r="C91" t="str">
        <f t="shared" si="7"/>
        <v>HonNorth</v>
      </c>
      <c r="D91">
        <v>3</v>
      </c>
      <c r="E91" t="s">
        <v>9</v>
      </c>
      <c r="F91">
        <v>0</v>
      </c>
      <c r="G91" s="23">
        <v>241.9026343264141</v>
      </c>
      <c r="H91">
        <f t="shared" si="8"/>
        <v>2.383640597866616</v>
      </c>
      <c r="I91">
        <f t="shared" si="9"/>
        <v>10.844310861055842</v>
      </c>
      <c r="J91" s="3">
        <v>3000</v>
      </c>
      <c r="L91" s="3">
        <v>3000</v>
      </c>
      <c r="M91" s="2">
        <v>0</v>
      </c>
    </row>
    <row r="92" spans="1:39" x14ac:dyDescent="0.2">
      <c r="A92" t="s">
        <v>23</v>
      </c>
      <c r="B92" t="s">
        <v>20</v>
      </c>
      <c r="C92" t="str">
        <f t="shared" si="7"/>
        <v>HonNorth</v>
      </c>
      <c r="D92">
        <v>3</v>
      </c>
      <c r="E92" t="s">
        <v>9</v>
      </c>
      <c r="F92">
        <v>0</v>
      </c>
      <c r="G92" s="23">
        <v>848.23001646924411</v>
      </c>
      <c r="H92">
        <f t="shared" si="8"/>
        <v>2.928513636853121</v>
      </c>
      <c r="I92">
        <f t="shared" si="9"/>
        <v>18.699815113875236</v>
      </c>
      <c r="J92" s="3">
        <v>3500</v>
      </c>
      <c r="L92" s="3">
        <v>3500</v>
      </c>
      <c r="M92" s="2">
        <v>0</v>
      </c>
    </row>
    <row r="93" spans="1:39" x14ac:dyDescent="0.2">
      <c r="A93" t="s">
        <v>23</v>
      </c>
      <c r="B93" t="s">
        <v>20</v>
      </c>
      <c r="C93" t="str">
        <f t="shared" si="7"/>
        <v>HonNorth</v>
      </c>
      <c r="D93">
        <v>4</v>
      </c>
      <c r="E93" t="s">
        <v>9</v>
      </c>
      <c r="F93">
        <v>0</v>
      </c>
      <c r="G93" s="23">
        <v>829.38046054770541</v>
      </c>
      <c r="H93">
        <f t="shared" si="8"/>
        <v>2.918753799563965</v>
      </c>
      <c r="I93">
        <f t="shared" si="9"/>
        <v>18.518195690704697</v>
      </c>
      <c r="J93" s="3">
        <v>4000</v>
      </c>
      <c r="L93" s="3">
        <v>4000</v>
      </c>
      <c r="M93" s="2">
        <v>0</v>
      </c>
    </row>
    <row r="94" spans="1:39" ht="12" thickBot="1" x14ac:dyDescent="0.25">
      <c r="A94" t="s">
        <v>23</v>
      </c>
      <c r="B94" t="s">
        <v>20</v>
      </c>
      <c r="C94" t="str">
        <f t="shared" si="7"/>
        <v>HonNorth</v>
      </c>
      <c r="D94">
        <v>6</v>
      </c>
      <c r="E94" t="s">
        <v>9</v>
      </c>
      <c r="F94">
        <v>0</v>
      </c>
      <c r="G94" s="23">
        <v>12.566370614359172</v>
      </c>
      <c r="H94">
        <f t="shared" si="8"/>
        <v>1.0992098640220962</v>
      </c>
      <c r="I94">
        <f t="shared" si="9"/>
        <v>3.0017932618131269</v>
      </c>
      <c r="J94" s="3">
        <v>4500</v>
      </c>
      <c r="L94" s="3">
        <v>4500</v>
      </c>
      <c r="M94" s="2">
        <v>0</v>
      </c>
    </row>
    <row r="95" spans="1:39" x14ac:dyDescent="0.2">
      <c r="A95" t="s">
        <v>23</v>
      </c>
      <c r="B95" t="s">
        <v>20</v>
      </c>
      <c r="C95" t="str">
        <f t="shared" si="7"/>
        <v>HonNorth</v>
      </c>
      <c r="D95">
        <v>7</v>
      </c>
      <c r="E95" t="s">
        <v>9</v>
      </c>
      <c r="F95">
        <v>0</v>
      </c>
      <c r="G95" s="23">
        <v>1055.5751316061705</v>
      </c>
      <c r="H95">
        <f t="shared" si="8"/>
        <v>3.0234891500839778</v>
      </c>
      <c r="I95">
        <f t="shared" si="9"/>
        <v>20.562913753707004</v>
      </c>
      <c r="J95" s="3">
        <v>5000</v>
      </c>
      <c r="L95" s="3">
        <v>5000</v>
      </c>
      <c r="M95" s="2">
        <v>1</v>
      </c>
      <c r="Z95" s="5" t="s">
        <v>13</v>
      </c>
      <c r="AA95" s="5" t="s">
        <v>15</v>
      </c>
      <c r="AK95" s="27" t="s">
        <v>65</v>
      </c>
      <c r="AL95" s="27">
        <v>0</v>
      </c>
    </row>
    <row r="96" spans="1:39" x14ac:dyDescent="0.2">
      <c r="A96" t="s">
        <v>23</v>
      </c>
      <c r="B96" t="s">
        <v>20</v>
      </c>
      <c r="C96" t="str">
        <f t="shared" si="7"/>
        <v>HonNorth</v>
      </c>
      <c r="D96">
        <v>7</v>
      </c>
      <c r="E96" t="s">
        <v>9</v>
      </c>
      <c r="F96">
        <v>0</v>
      </c>
      <c r="G96" s="23">
        <v>1484.4025288211774</v>
      </c>
      <c r="H96">
        <f t="shared" si="8"/>
        <v>3.1715516855394155</v>
      </c>
      <c r="I96">
        <f t="shared" si="9"/>
        <v>23.84445476143793</v>
      </c>
      <c r="J96" s="3">
        <v>5500</v>
      </c>
      <c r="L96" s="3">
        <v>5500</v>
      </c>
      <c r="M96" s="2">
        <v>0</v>
      </c>
      <c r="Z96" s="3" t="s">
        <v>81</v>
      </c>
      <c r="AA96" s="2">
        <v>0</v>
      </c>
      <c r="AK96" s="27" t="s">
        <v>65</v>
      </c>
      <c r="AL96" s="27">
        <v>0.37</v>
      </c>
    </row>
    <row r="97" spans="1:39" x14ac:dyDescent="0.2">
      <c r="A97" t="s">
        <v>23</v>
      </c>
      <c r="B97" t="s">
        <v>20</v>
      </c>
      <c r="C97" t="str">
        <f t="shared" si="7"/>
        <v>HonNorth</v>
      </c>
      <c r="D97">
        <v>7</v>
      </c>
      <c r="E97" t="s">
        <v>9</v>
      </c>
      <c r="F97">
        <v>0</v>
      </c>
      <c r="G97" s="23">
        <v>94.247779607693786</v>
      </c>
      <c r="H97">
        <f t="shared" si="8"/>
        <v>1.9742711274137963</v>
      </c>
      <c r="I97">
        <f t="shared" si="9"/>
        <v>7.2013688601278494</v>
      </c>
      <c r="J97" s="3">
        <v>6000</v>
      </c>
      <c r="L97" s="3">
        <v>6000</v>
      </c>
      <c r="M97" s="2">
        <v>0</v>
      </c>
      <c r="Z97" s="3" t="s">
        <v>82</v>
      </c>
      <c r="AA97" s="2">
        <v>0</v>
      </c>
      <c r="AK97" s="27" t="s">
        <v>65</v>
      </c>
      <c r="AL97" s="27">
        <v>1</v>
      </c>
      <c r="AM97" s="27">
        <v>0</v>
      </c>
    </row>
    <row r="98" spans="1:39" x14ac:dyDescent="0.2">
      <c r="A98" t="s">
        <v>23</v>
      </c>
      <c r="B98" t="s">
        <v>20</v>
      </c>
      <c r="C98" t="str">
        <f t="shared" si="7"/>
        <v>HonNorth</v>
      </c>
      <c r="D98">
        <v>8</v>
      </c>
      <c r="E98" t="s">
        <v>9</v>
      </c>
      <c r="F98">
        <v>0</v>
      </c>
      <c r="G98" s="23">
        <v>65.973445725385659</v>
      </c>
      <c r="H98">
        <f t="shared" si="8"/>
        <v>1.8193691674280532</v>
      </c>
      <c r="I98">
        <f t="shared" si="9"/>
        <v>6.1679662683304457</v>
      </c>
      <c r="J98" s="3">
        <v>6500</v>
      </c>
      <c r="L98" s="3">
        <v>6500</v>
      </c>
      <c r="M98" s="2">
        <v>0</v>
      </c>
      <c r="Z98" s="30" t="s">
        <v>83</v>
      </c>
      <c r="AA98" s="2">
        <v>2</v>
      </c>
      <c r="AK98" s="27" t="s">
        <v>65</v>
      </c>
      <c r="AL98" s="27">
        <v>3</v>
      </c>
      <c r="AM98" s="27">
        <v>0</v>
      </c>
    </row>
    <row r="99" spans="1:39" x14ac:dyDescent="0.2">
      <c r="A99" t="s">
        <v>23</v>
      </c>
      <c r="B99" t="s">
        <v>20</v>
      </c>
      <c r="C99" t="str">
        <f t="shared" si="7"/>
        <v>HonNorth</v>
      </c>
      <c r="D99">
        <v>8</v>
      </c>
      <c r="E99" t="s">
        <v>9</v>
      </c>
      <c r="F99">
        <v>0</v>
      </c>
      <c r="G99" s="23">
        <v>549.77871437821386</v>
      </c>
      <c r="H99">
        <f t="shared" si="8"/>
        <v>2.7401879213804285</v>
      </c>
      <c r="I99">
        <f t="shared" si="9"/>
        <v>15.48989570543219</v>
      </c>
      <c r="J99" s="3">
        <v>7000</v>
      </c>
      <c r="L99" s="3">
        <v>7000</v>
      </c>
      <c r="M99" s="2">
        <v>0</v>
      </c>
      <c r="Z99" s="30" t="s">
        <v>84</v>
      </c>
      <c r="AA99" s="2">
        <v>2</v>
      </c>
      <c r="AK99" s="27" t="s">
        <v>65</v>
      </c>
      <c r="AL99" s="27">
        <v>7</v>
      </c>
      <c r="AM99" s="27">
        <v>0</v>
      </c>
    </row>
    <row r="100" spans="1:39" x14ac:dyDescent="0.2">
      <c r="A100" t="s">
        <v>23</v>
      </c>
      <c r="B100" t="s">
        <v>20</v>
      </c>
      <c r="C100" t="str">
        <f t="shared" si="7"/>
        <v>HonNorth</v>
      </c>
      <c r="D100">
        <v>8</v>
      </c>
      <c r="E100" t="s">
        <v>9</v>
      </c>
      <c r="F100">
        <v>90</v>
      </c>
      <c r="G100" s="23">
        <v>11055.264547982482</v>
      </c>
      <c r="H100">
        <f t="shared" si="8"/>
        <v>4.0435691395293256</v>
      </c>
      <c r="I100">
        <f t="shared" si="9"/>
        <v>57.02952633136794</v>
      </c>
      <c r="J100" s="3">
        <v>7500</v>
      </c>
      <c r="L100" s="3">
        <v>7500</v>
      </c>
      <c r="M100" s="2">
        <v>0</v>
      </c>
      <c r="Z100" s="30" t="s">
        <v>85</v>
      </c>
      <c r="AA100" s="2">
        <v>3</v>
      </c>
      <c r="AK100" s="27" t="s">
        <v>65</v>
      </c>
      <c r="AL100" s="27">
        <v>20</v>
      </c>
      <c r="AM100" s="27">
        <v>0</v>
      </c>
    </row>
    <row r="101" spans="1:39" x14ac:dyDescent="0.2">
      <c r="A101" t="s">
        <v>23</v>
      </c>
      <c r="B101" t="s">
        <v>20</v>
      </c>
      <c r="C101" t="str">
        <f t="shared" si="7"/>
        <v>HonNorth</v>
      </c>
      <c r="D101">
        <v>9</v>
      </c>
      <c r="E101" t="s">
        <v>9</v>
      </c>
      <c r="F101">
        <v>0</v>
      </c>
      <c r="G101" s="23">
        <v>14.576989912656641</v>
      </c>
      <c r="H101">
        <f t="shared" si="8"/>
        <v>1.1636678532490148</v>
      </c>
      <c r="I101">
        <f t="shared" si="9"/>
        <v>3.2016549668266729</v>
      </c>
      <c r="J101" s="3">
        <v>8000</v>
      </c>
      <c r="L101" s="3">
        <v>8000</v>
      </c>
      <c r="M101" s="2">
        <v>0</v>
      </c>
      <c r="Z101" s="3" t="s">
        <v>86</v>
      </c>
      <c r="AA101" s="2">
        <v>1</v>
      </c>
      <c r="AK101" s="27" t="s">
        <v>65</v>
      </c>
      <c r="AL101" s="27">
        <v>55</v>
      </c>
      <c r="AM101" s="27">
        <v>57.5</v>
      </c>
    </row>
    <row r="102" spans="1:39" x14ac:dyDescent="0.2">
      <c r="A102" t="s">
        <v>23</v>
      </c>
      <c r="B102" t="s">
        <v>20</v>
      </c>
      <c r="C102" t="str">
        <f t="shared" si="7"/>
        <v>HonNorth</v>
      </c>
      <c r="D102">
        <v>10</v>
      </c>
      <c r="E102" t="s">
        <v>9</v>
      </c>
      <c r="F102">
        <v>0</v>
      </c>
      <c r="G102" s="23">
        <v>6.5973445725385655</v>
      </c>
      <c r="H102">
        <f t="shared" si="8"/>
        <v>0.8193691674280531</v>
      </c>
      <c r="I102">
        <f t="shared" si="9"/>
        <v>2.2690679839577106</v>
      </c>
      <c r="J102" s="3">
        <v>8500</v>
      </c>
      <c r="L102" s="3">
        <v>8500</v>
      </c>
      <c r="M102" s="2">
        <v>0</v>
      </c>
      <c r="Z102" s="3" t="s">
        <v>87</v>
      </c>
      <c r="AA102" s="2">
        <v>2</v>
      </c>
      <c r="AK102" s="27" t="s">
        <v>65</v>
      </c>
      <c r="AL102" s="27">
        <v>148</v>
      </c>
      <c r="AM102" s="27">
        <v>11.666666666666666</v>
      </c>
    </row>
    <row r="103" spans="1:39" x14ac:dyDescent="0.2">
      <c r="A103" t="s">
        <v>23</v>
      </c>
      <c r="B103" t="s">
        <v>21</v>
      </c>
      <c r="C103" t="str">
        <f t="shared" si="7"/>
        <v>HonSouth</v>
      </c>
      <c r="D103">
        <v>1</v>
      </c>
      <c r="E103" t="s">
        <v>6</v>
      </c>
      <c r="F103">
        <v>80</v>
      </c>
      <c r="G103" s="23">
        <v>408.24996533399366</v>
      </c>
      <c r="H103">
        <f t="shared" si="8"/>
        <v>2.6109261565311654</v>
      </c>
      <c r="I103">
        <f t="shared" si="9"/>
        <v>13.611651535797174</v>
      </c>
      <c r="J103" s="3">
        <v>9000</v>
      </c>
      <c r="L103" s="3">
        <v>9000</v>
      </c>
      <c r="M103" s="2">
        <v>0</v>
      </c>
      <c r="Z103" s="3" t="s">
        <v>88</v>
      </c>
      <c r="AA103" s="2">
        <v>6</v>
      </c>
      <c r="AK103" s="27" t="s">
        <v>65</v>
      </c>
      <c r="AL103" s="27">
        <v>403</v>
      </c>
      <c r="AM103" s="27">
        <v>27.1</v>
      </c>
    </row>
    <row r="104" spans="1:39" x14ac:dyDescent="0.2">
      <c r="A104" t="s">
        <v>23</v>
      </c>
      <c r="B104" t="s">
        <v>21</v>
      </c>
      <c r="C104" t="str">
        <f t="shared" si="7"/>
        <v>HonSouth</v>
      </c>
      <c r="D104">
        <v>1</v>
      </c>
      <c r="E104" t="s">
        <v>6</v>
      </c>
      <c r="F104">
        <v>60</v>
      </c>
      <c r="G104" s="23">
        <v>9728.8841296368719</v>
      </c>
      <c r="H104">
        <f t="shared" si="8"/>
        <v>3.9880630310050327</v>
      </c>
      <c r="I104">
        <f t="shared" si="9"/>
        <v>53.950288056051967</v>
      </c>
      <c r="J104" s="3">
        <v>9500</v>
      </c>
      <c r="L104" s="3">
        <v>9500</v>
      </c>
      <c r="M104" s="2">
        <v>0</v>
      </c>
      <c r="Z104" s="3" t="s">
        <v>89</v>
      </c>
      <c r="AA104" s="2">
        <v>10</v>
      </c>
      <c r="AK104" s="27" t="s">
        <v>65</v>
      </c>
      <c r="AL104" s="27">
        <v>1097</v>
      </c>
      <c r="AM104" s="27">
        <v>34.5</v>
      </c>
    </row>
    <row r="105" spans="1:39" x14ac:dyDescent="0.2">
      <c r="A105" t="s">
        <v>23</v>
      </c>
      <c r="B105" t="s">
        <v>21</v>
      </c>
      <c r="C105" t="str">
        <f t="shared" si="7"/>
        <v>HonSouth</v>
      </c>
      <c r="D105">
        <v>2</v>
      </c>
      <c r="E105" t="s">
        <v>6</v>
      </c>
      <c r="F105">
        <v>70</v>
      </c>
      <c r="G105" s="23">
        <v>376.99111843077515</v>
      </c>
      <c r="H105">
        <f t="shared" si="8"/>
        <v>2.5763311187417588</v>
      </c>
      <c r="I105">
        <f t="shared" si="9"/>
        <v>13.148808139567366</v>
      </c>
      <c r="J105" s="3">
        <v>10000</v>
      </c>
      <c r="L105" s="3">
        <v>10000</v>
      </c>
      <c r="M105" s="2">
        <v>0</v>
      </c>
      <c r="Z105" s="3" t="s">
        <v>90</v>
      </c>
      <c r="AA105" s="2">
        <v>4</v>
      </c>
      <c r="AK105" s="27" t="s">
        <v>65</v>
      </c>
      <c r="AL105" s="27">
        <v>2981</v>
      </c>
      <c r="AM105" s="27">
        <v>45.714285714285715</v>
      </c>
    </row>
    <row r="106" spans="1:39" ht="12" thickBot="1" x14ac:dyDescent="0.25">
      <c r="A106" t="s">
        <v>23</v>
      </c>
      <c r="B106" t="s">
        <v>21</v>
      </c>
      <c r="C106" t="str">
        <f t="shared" si="7"/>
        <v>HonSouth</v>
      </c>
      <c r="D106">
        <v>2</v>
      </c>
      <c r="E106" t="s">
        <v>6</v>
      </c>
      <c r="F106">
        <v>0</v>
      </c>
      <c r="G106" s="23">
        <v>106.81415022205297</v>
      </c>
      <c r="H106">
        <f t="shared" si="8"/>
        <v>2.028628789736389</v>
      </c>
      <c r="I106">
        <f t="shared" si="9"/>
        <v>7.6036530002157177</v>
      </c>
      <c r="L106" s="4" t="s">
        <v>14</v>
      </c>
      <c r="M106" s="4">
        <v>1</v>
      </c>
      <c r="Z106" s="3" t="s">
        <v>91</v>
      </c>
      <c r="AA106" s="2">
        <v>7</v>
      </c>
      <c r="AK106" s="27" t="s">
        <v>65</v>
      </c>
      <c r="AL106" s="27">
        <v>8103</v>
      </c>
      <c r="AM106" s="27">
        <v>38.571428571428577</v>
      </c>
    </row>
    <row r="107" spans="1:39" x14ac:dyDescent="0.2">
      <c r="A107" t="s">
        <v>23</v>
      </c>
      <c r="B107" t="s">
        <v>21</v>
      </c>
      <c r="C107" t="str">
        <f t="shared" si="7"/>
        <v>HonSouth</v>
      </c>
      <c r="D107">
        <v>2</v>
      </c>
      <c r="E107" t="s">
        <v>6</v>
      </c>
      <c r="F107">
        <v>2</v>
      </c>
      <c r="G107" s="23">
        <v>984.88929690040015</v>
      </c>
      <c r="H107">
        <f t="shared" si="8"/>
        <v>2.9933874178608693</v>
      </c>
      <c r="I107">
        <f t="shared" si="9"/>
        <v>19.953157826668853</v>
      </c>
      <c r="J107" t="s">
        <v>55</v>
      </c>
      <c r="L107" s="5" t="s">
        <v>13</v>
      </c>
      <c r="M107" s="5" t="s">
        <v>15</v>
      </c>
      <c r="Z107" s="3" t="s">
        <v>92</v>
      </c>
      <c r="AA107" s="2">
        <v>7</v>
      </c>
      <c r="AK107" s="27" t="s">
        <v>65</v>
      </c>
      <c r="AL107" s="27">
        <v>22026</v>
      </c>
    </row>
    <row r="108" spans="1:39" x14ac:dyDescent="0.2">
      <c r="A108" t="s">
        <v>23</v>
      </c>
      <c r="B108" t="s">
        <v>21</v>
      </c>
      <c r="C108" t="str">
        <f t="shared" si="7"/>
        <v>HonSouth</v>
      </c>
      <c r="D108">
        <v>2</v>
      </c>
      <c r="E108" t="s">
        <v>6</v>
      </c>
      <c r="F108">
        <v>20</v>
      </c>
      <c r="G108" s="23">
        <v>1130.9733552923256</v>
      </c>
      <c r="H108">
        <f t="shared" si="8"/>
        <v>3.053452373461421</v>
      </c>
      <c r="I108">
        <f t="shared" si="9"/>
        <v>21.188368457844124</v>
      </c>
      <c r="J108" s="3">
        <v>0</v>
      </c>
      <c r="L108" s="3">
        <v>0</v>
      </c>
      <c r="M108" s="2">
        <v>0</v>
      </c>
      <c r="Z108" s="3" t="s">
        <v>93</v>
      </c>
      <c r="AA108" s="2">
        <v>0</v>
      </c>
      <c r="AK108" s="27" t="s">
        <v>65</v>
      </c>
      <c r="AL108" s="27">
        <v>59874</v>
      </c>
      <c r="AM108" s="27">
        <v>10</v>
      </c>
    </row>
    <row r="109" spans="1:39" x14ac:dyDescent="0.2">
      <c r="A109" t="s">
        <v>23</v>
      </c>
      <c r="B109" t="s">
        <v>21</v>
      </c>
      <c r="C109" t="str">
        <f t="shared" si="7"/>
        <v>HonSouth</v>
      </c>
      <c r="D109">
        <v>4</v>
      </c>
      <c r="E109" t="s">
        <v>6</v>
      </c>
      <c r="F109">
        <v>15</v>
      </c>
      <c r="G109" s="23">
        <v>21.111502632123411</v>
      </c>
      <c r="H109">
        <f t="shared" si="8"/>
        <v>1.324519145747959</v>
      </c>
      <c r="I109">
        <f t="shared" si="9"/>
        <v>3.7603767270530613</v>
      </c>
      <c r="J109" s="3">
        <v>500</v>
      </c>
      <c r="L109" s="3">
        <v>500</v>
      </c>
      <c r="M109" s="2">
        <v>18</v>
      </c>
      <c r="Z109" s="3" t="s">
        <v>94</v>
      </c>
      <c r="AA109" s="2">
        <v>2</v>
      </c>
      <c r="AK109" s="27" t="s">
        <v>65</v>
      </c>
      <c r="AL109" s="27">
        <v>162754</v>
      </c>
    </row>
    <row r="110" spans="1:39" ht="12" thickBot="1" x14ac:dyDescent="0.25">
      <c r="A110" t="s">
        <v>23</v>
      </c>
      <c r="B110" t="s">
        <v>21</v>
      </c>
      <c r="C110" t="str">
        <f t="shared" si="7"/>
        <v>HonSouth</v>
      </c>
      <c r="D110">
        <v>4</v>
      </c>
      <c r="E110" t="s">
        <v>6</v>
      </c>
      <c r="F110">
        <v>0</v>
      </c>
      <c r="G110" s="23">
        <v>7.0371675440411376</v>
      </c>
      <c r="H110">
        <f t="shared" si="8"/>
        <v>0.84739789102829666</v>
      </c>
      <c r="I110">
        <f t="shared" si="9"/>
        <v>2.3335667498367569</v>
      </c>
      <c r="J110" s="3">
        <v>1000</v>
      </c>
      <c r="L110" s="3">
        <v>1000</v>
      </c>
      <c r="M110" s="2">
        <v>4</v>
      </c>
      <c r="Z110" s="4" t="s">
        <v>14</v>
      </c>
      <c r="AA110" s="4">
        <v>0</v>
      </c>
    </row>
    <row r="111" spans="1:39" x14ac:dyDescent="0.2">
      <c r="A111" t="s">
        <v>23</v>
      </c>
      <c r="B111" t="s">
        <v>21</v>
      </c>
      <c r="C111" t="str">
        <f t="shared" si="7"/>
        <v>HonSouth</v>
      </c>
      <c r="D111">
        <v>4</v>
      </c>
      <c r="E111" t="s">
        <v>6</v>
      </c>
      <c r="F111">
        <v>0</v>
      </c>
      <c r="G111" s="23">
        <v>17.341591447815656</v>
      </c>
      <c r="H111">
        <f t="shared" si="8"/>
        <v>1.2390889504233327</v>
      </c>
      <c r="I111">
        <f t="shared" si="9"/>
        <v>3.4524666632422307</v>
      </c>
      <c r="J111" s="3">
        <v>1500</v>
      </c>
      <c r="L111" s="3">
        <v>1500</v>
      </c>
      <c r="M111" s="2">
        <v>1</v>
      </c>
      <c r="AA111">
        <f>SUM(AA96:AA110)</f>
        <v>46</v>
      </c>
    </row>
    <row r="112" spans="1:39" x14ac:dyDescent="0.2">
      <c r="A112" t="s">
        <v>23</v>
      </c>
      <c r="B112" t="s">
        <v>21</v>
      </c>
      <c r="C112" t="str">
        <f t="shared" si="7"/>
        <v>HonSouth</v>
      </c>
      <c r="D112">
        <v>4</v>
      </c>
      <c r="E112" t="s">
        <v>6</v>
      </c>
      <c r="F112">
        <v>0</v>
      </c>
      <c r="G112" s="23">
        <v>13.06902543893354</v>
      </c>
      <c r="H112">
        <f t="shared" si="8"/>
        <v>1.1162432033208767</v>
      </c>
      <c r="I112">
        <f t="shared" si="9"/>
        <v>3.053361770084086</v>
      </c>
      <c r="J112" s="3">
        <v>2000</v>
      </c>
      <c r="L112" s="3">
        <v>2000</v>
      </c>
      <c r="M112" s="2">
        <v>1</v>
      </c>
    </row>
    <row r="113" spans="1:39" x14ac:dyDescent="0.2">
      <c r="A113" t="s">
        <v>23</v>
      </c>
      <c r="B113" t="s">
        <v>21</v>
      </c>
      <c r="C113" t="str">
        <f t="shared" si="7"/>
        <v>HonSouth</v>
      </c>
      <c r="D113">
        <v>4</v>
      </c>
      <c r="E113" t="s">
        <v>6</v>
      </c>
      <c r="F113">
        <v>30</v>
      </c>
      <c r="G113" s="23">
        <v>99.651318971868236</v>
      </c>
      <c r="H113">
        <f t="shared" si="8"/>
        <v>1.9984830513397001</v>
      </c>
      <c r="I113">
        <f t="shared" si="9"/>
        <v>7.3778557774845881</v>
      </c>
      <c r="J113" s="3">
        <v>2500</v>
      </c>
      <c r="L113" s="3">
        <v>2500</v>
      </c>
      <c r="M113" s="2">
        <v>1</v>
      </c>
    </row>
    <row r="114" spans="1:39" x14ac:dyDescent="0.2">
      <c r="A114" t="s">
        <v>23</v>
      </c>
      <c r="B114" t="s">
        <v>21</v>
      </c>
      <c r="C114" t="str">
        <f t="shared" si="7"/>
        <v>HonSouth</v>
      </c>
      <c r="D114">
        <v>4</v>
      </c>
      <c r="E114" t="s">
        <v>6</v>
      </c>
      <c r="F114">
        <v>30</v>
      </c>
      <c r="G114" s="23">
        <v>2309.070600388498</v>
      </c>
      <c r="H114">
        <f t="shared" si="8"/>
        <v>3.3634372117783289</v>
      </c>
      <c r="I114">
        <f t="shared" si="9"/>
        <v>28.888315684102903</v>
      </c>
      <c r="J114" s="3">
        <v>3000</v>
      </c>
      <c r="L114" s="3">
        <v>3000</v>
      </c>
      <c r="M114" s="2">
        <v>0</v>
      </c>
    </row>
    <row r="115" spans="1:39" x14ac:dyDescent="0.2">
      <c r="A115" t="s">
        <v>23</v>
      </c>
      <c r="B115" t="s">
        <v>21</v>
      </c>
      <c r="C115" t="str">
        <f t="shared" si="7"/>
        <v>HonSouth</v>
      </c>
      <c r="D115">
        <v>4</v>
      </c>
      <c r="E115" t="s">
        <v>6</v>
      </c>
      <c r="F115">
        <v>0</v>
      </c>
      <c r="G115" s="23">
        <v>39.584067435231397</v>
      </c>
      <c r="H115">
        <f t="shared" si="8"/>
        <v>1.5975204178116968</v>
      </c>
      <c r="I115">
        <f t="shared" si="9"/>
        <v>4.9407661872737751</v>
      </c>
      <c r="J115" s="3">
        <v>3500</v>
      </c>
      <c r="L115" s="3">
        <v>3500</v>
      </c>
      <c r="M115" s="2">
        <v>0</v>
      </c>
    </row>
    <row r="116" spans="1:39" x14ac:dyDescent="0.2">
      <c r="A116" t="s">
        <v>23</v>
      </c>
      <c r="B116" t="s">
        <v>21</v>
      </c>
      <c r="C116" t="str">
        <f t="shared" si="7"/>
        <v>HonSouth</v>
      </c>
      <c r="D116">
        <v>4</v>
      </c>
      <c r="E116" t="s">
        <v>6</v>
      </c>
      <c r="F116">
        <v>25</v>
      </c>
      <c r="G116" s="23">
        <v>682.85657918427739</v>
      </c>
      <c r="H116">
        <f t="shared" si="8"/>
        <v>2.8343294981039682</v>
      </c>
      <c r="I116">
        <f t="shared" si="9"/>
        <v>17.018985212051444</v>
      </c>
      <c r="J116" s="3">
        <v>4000</v>
      </c>
      <c r="L116" s="3">
        <v>4000</v>
      </c>
      <c r="M116" s="2">
        <v>0</v>
      </c>
    </row>
    <row r="117" spans="1:39" ht="12" thickBot="1" x14ac:dyDescent="0.25">
      <c r="A117" t="s">
        <v>23</v>
      </c>
      <c r="B117" t="s">
        <v>21</v>
      </c>
      <c r="C117" t="str">
        <f t="shared" si="7"/>
        <v>HonSouth</v>
      </c>
      <c r="D117">
        <v>4</v>
      </c>
      <c r="E117" t="s">
        <v>6</v>
      </c>
      <c r="F117">
        <v>15</v>
      </c>
      <c r="G117" s="23">
        <v>122.52211349000193</v>
      </c>
      <c r="H117">
        <f t="shared" si="8"/>
        <v>2.0882144797206332</v>
      </c>
      <c r="I117">
        <f t="shared" si="9"/>
        <v>8.0704922643441996</v>
      </c>
      <c r="J117" s="3">
        <v>4500</v>
      </c>
      <c r="L117" s="3">
        <v>4500</v>
      </c>
      <c r="M117" s="2">
        <v>0</v>
      </c>
    </row>
    <row r="118" spans="1:39" x14ac:dyDescent="0.2">
      <c r="A118" t="s">
        <v>23</v>
      </c>
      <c r="B118" t="s">
        <v>21</v>
      </c>
      <c r="C118" t="str">
        <f t="shared" si="7"/>
        <v>HonSouth</v>
      </c>
      <c r="D118">
        <v>5</v>
      </c>
      <c r="E118" t="s">
        <v>6</v>
      </c>
      <c r="F118">
        <v>85</v>
      </c>
      <c r="G118" s="23">
        <v>128.42830767875074</v>
      </c>
      <c r="H118">
        <f t="shared" si="8"/>
        <v>2.1086607598207903</v>
      </c>
      <c r="I118">
        <f t="shared" si="9"/>
        <v>8.2372023020648921</v>
      </c>
      <c r="J118" s="3">
        <v>5000</v>
      </c>
      <c r="L118" s="3">
        <v>5000</v>
      </c>
      <c r="M118" s="2">
        <v>0</v>
      </c>
      <c r="Z118" s="5" t="s">
        <v>13</v>
      </c>
      <c r="AA118" s="5" t="s">
        <v>15</v>
      </c>
      <c r="AK118" s="27" t="s">
        <v>66</v>
      </c>
      <c r="AL118" s="27">
        <v>0</v>
      </c>
    </row>
    <row r="119" spans="1:39" x14ac:dyDescent="0.2">
      <c r="A119" t="s">
        <v>23</v>
      </c>
      <c r="B119" t="s">
        <v>21</v>
      </c>
      <c r="C119" t="str">
        <f t="shared" si="7"/>
        <v>HonSouth</v>
      </c>
      <c r="D119">
        <v>5</v>
      </c>
      <c r="E119" t="s">
        <v>6</v>
      </c>
      <c r="F119">
        <v>40</v>
      </c>
      <c r="G119" s="23">
        <v>299.07962062174829</v>
      </c>
      <c r="H119">
        <f t="shared" si="8"/>
        <v>2.475786821078608</v>
      </c>
      <c r="I119">
        <f t="shared" si="9"/>
        <v>11.89105956957828</v>
      </c>
      <c r="J119" s="3">
        <v>5500</v>
      </c>
      <c r="L119" s="3">
        <v>5500</v>
      </c>
      <c r="M119" s="2">
        <v>0</v>
      </c>
      <c r="Z119" s="3" t="s">
        <v>81</v>
      </c>
      <c r="AA119" s="2">
        <v>0</v>
      </c>
      <c r="AK119" s="27" t="s">
        <v>66</v>
      </c>
      <c r="AL119" s="27">
        <v>0.37</v>
      </c>
    </row>
    <row r="120" spans="1:39" x14ac:dyDescent="0.2">
      <c r="A120" t="s">
        <v>23</v>
      </c>
      <c r="B120" t="s">
        <v>21</v>
      </c>
      <c r="C120" t="str">
        <f t="shared" si="7"/>
        <v>HonSouth</v>
      </c>
      <c r="D120">
        <v>5</v>
      </c>
      <c r="E120" t="s">
        <v>6</v>
      </c>
      <c r="F120">
        <v>20</v>
      </c>
      <c r="G120" s="23">
        <v>127.14025469077892</v>
      </c>
      <c r="H120">
        <f t="shared" si="8"/>
        <v>2.1042830770857006</v>
      </c>
      <c r="I120">
        <f t="shared" si="9"/>
        <v>8.2012212580213788</v>
      </c>
      <c r="J120" s="3">
        <v>6000</v>
      </c>
      <c r="L120" s="3">
        <v>6000</v>
      </c>
      <c r="M120" s="2">
        <v>0</v>
      </c>
      <c r="Z120" s="3" t="s">
        <v>82</v>
      </c>
      <c r="AA120" s="2">
        <v>0</v>
      </c>
      <c r="AK120" s="27" t="s">
        <v>66</v>
      </c>
      <c r="AL120" s="27">
        <v>1</v>
      </c>
      <c r="AM120" s="27">
        <v>0</v>
      </c>
    </row>
    <row r="121" spans="1:39" x14ac:dyDescent="0.2">
      <c r="A121" t="s">
        <v>23</v>
      </c>
      <c r="B121" t="s">
        <v>21</v>
      </c>
      <c r="C121" t="str">
        <f t="shared" si="7"/>
        <v>HonSouth</v>
      </c>
      <c r="D121">
        <v>5</v>
      </c>
      <c r="E121" t="s">
        <v>6</v>
      </c>
      <c r="F121">
        <v>90</v>
      </c>
      <c r="G121" s="23">
        <v>1704.9423331031805</v>
      </c>
      <c r="H121">
        <f t="shared" si="8"/>
        <v>3.2317096942736101</v>
      </c>
      <c r="I121">
        <f t="shared" si="9"/>
        <v>25.3229144236976</v>
      </c>
      <c r="J121" s="3">
        <v>6500</v>
      </c>
      <c r="L121" s="3">
        <v>6500</v>
      </c>
      <c r="M121" s="2">
        <v>0</v>
      </c>
      <c r="Z121" s="30" t="s">
        <v>83</v>
      </c>
      <c r="AA121" s="2">
        <v>1</v>
      </c>
      <c r="AK121" s="27" t="s">
        <v>66</v>
      </c>
      <c r="AL121" s="27">
        <v>3</v>
      </c>
    </row>
    <row r="122" spans="1:39" x14ac:dyDescent="0.2">
      <c r="A122" t="s">
        <v>23</v>
      </c>
      <c r="B122" t="s">
        <v>21</v>
      </c>
      <c r="C122" t="str">
        <f t="shared" si="7"/>
        <v>HonSouth</v>
      </c>
      <c r="D122">
        <v>6</v>
      </c>
      <c r="E122" t="s">
        <v>6</v>
      </c>
      <c r="F122">
        <v>10</v>
      </c>
      <c r="G122" s="23">
        <v>639.31410500552295</v>
      </c>
      <c r="H122">
        <f t="shared" si="8"/>
        <v>2.8057142862553728</v>
      </c>
      <c r="I122">
        <f t="shared" si="9"/>
        <v>16.538885186325054</v>
      </c>
      <c r="J122" s="3">
        <v>7000</v>
      </c>
      <c r="L122" s="3">
        <v>7000</v>
      </c>
      <c r="M122" s="2">
        <v>0</v>
      </c>
      <c r="Z122" s="30" t="s">
        <v>84</v>
      </c>
      <c r="AA122" s="2">
        <v>0</v>
      </c>
      <c r="AK122" s="27" t="s">
        <v>66</v>
      </c>
      <c r="AL122" s="27">
        <v>7</v>
      </c>
    </row>
    <row r="123" spans="1:39" x14ac:dyDescent="0.2">
      <c r="A123" t="s">
        <v>23</v>
      </c>
      <c r="B123" t="s">
        <v>21</v>
      </c>
      <c r="C123" t="str">
        <f t="shared" si="7"/>
        <v>HonSouth</v>
      </c>
      <c r="D123">
        <v>6</v>
      </c>
      <c r="E123" t="s">
        <v>6</v>
      </c>
      <c r="F123">
        <v>60</v>
      </c>
      <c r="G123" s="23">
        <v>480.66367599923836</v>
      </c>
      <c r="H123">
        <f t="shared" si="8"/>
        <v>2.6818413035117326</v>
      </c>
      <c r="I123">
        <f t="shared" si="9"/>
        <v>14.611973619207728</v>
      </c>
      <c r="J123" s="3">
        <v>7500</v>
      </c>
      <c r="L123" s="3">
        <v>7500</v>
      </c>
      <c r="M123" s="2">
        <v>0</v>
      </c>
      <c r="Z123" s="30" t="s">
        <v>85</v>
      </c>
      <c r="AA123" s="2">
        <v>0</v>
      </c>
      <c r="AK123" s="27" t="s">
        <v>66</v>
      </c>
      <c r="AL123" s="27">
        <v>20</v>
      </c>
      <c r="AM123" s="27">
        <v>0</v>
      </c>
    </row>
    <row r="124" spans="1:39" x14ac:dyDescent="0.2">
      <c r="A124" t="s">
        <v>23</v>
      </c>
      <c r="B124" t="s">
        <v>21</v>
      </c>
      <c r="C124" t="str">
        <f t="shared" si="7"/>
        <v>HonSouth</v>
      </c>
      <c r="D124">
        <v>6</v>
      </c>
      <c r="E124" t="s">
        <v>6</v>
      </c>
      <c r="F124">
        <v>0</v>
      </c>
      <c r="G124" s="23">
        <v>180.64157758141312</v>
      </c>
      <c r="H124">
        <f t="shared" si="8"/>
        <v>2.2568177173837642</v>
      </c>
      <c r="I124">
        <f t="shared" si="9"/>
        <v>9.5526415408694998</v>
      </c>
      <c r="J124" s="3">
        <v>8000</v>
      </c>
      <c r="L124" s="3">
        <v>8000</v>
      </c>
      <c r="M124" s="2">
        <v>0</v>
      </c>
      <c r="Z124" s="3" t="s">
        <v>86</v>
      </c>
      <c r="AA124" s="2">
        <v>1</v>
      </c>
      <c r="AK124" s="27" t="s">
        <v>66</v>
      </c>
      <c r="AL124" s="27">
        <v>55</v>
      </c>
    </row>
    <row r="125" spans="1:39" x14ac:dyDescent="0.2">
      <c r="A125" t="s">
        <v>23</v>
      </c>
      <c r="B125" t="s">
        <v>21</v>
      </c>
      <c r="C125" t="str">
        <f t="shared" si="7"/>
        <v>HonSouth</v>
      </c>
      <c r="D125">
        <v>8</v>
      </c>
      <c r="E125" t="s">
        <v>6</v>
      </c>
      <c r="F125">
        <v>30</v>
      </c>
      <c r="G125" s="23">
        <v>230.90706003884983</v>
      </c>
      <c r="H125">
        <f t="shared" si="8"/>
        <v>2.3634372117783289</v>
      </c>
      <c r="I125">
        <f t="shared" si="9"/>
        <v>10.627417430251988</v>
      </c>
      <c r="J125" s="3">
        <v>8500</v>
      </c>
      <c r="L125" s="3">
        <v>8500</v>
      </c>
      <c r="M125" s="2">
        <v>0</v>
      </c>
      <c r="Z125" s="3" t="s">
        <v>87</v>
      </c>
      <c r="AA125" s="2">
        <v>0</v>
      </c>
      <c r="AK125" s="27" t="s">
        <v>66</v>
      </c>
      <c r="AL125" s="27">
        <v>148</v>
      </c>
      <c r="AM125" s="27">
        <v>10</v>
      </c>
    </row>
    <row r="126" spans="1:39" x14ac:dyDescent="0.2">
      <c r="A126" t="s">
        <v>23</v>
      </c>
      <c r="B126" t="s">
        <v>21</v>
      </c>
      <c r="C126" t="str">
        <f t="shared" si="7"/>
        <v>HonSouth</v>
      </c>
      <c r="D126">
        <v>8</v>
      </c>
      <c r="E126" t="s">
        <v>6</v>
      </c>
      <c r="F126">
        <v>20</v>
      </c>
      <c r="G126" s="23">
        <v>632.24552153494585</v>
      </c>
      <c r="H126">
        <f t="shared" si="8"/>
        <v>2.8008857617340399</v>
      </c>
      <c r="I126">
        <f t="shared" si="9"/>
        <v>16.459219262861712</v>
      </c>
      <c r="J126" s="3">
        <v>9000</v>
      </c>
      <c r="L126" s="3">
        <v>9000</v>
      </c>
      <c r="M126" s="2">
        <v>0</v>
      </c>
      <c r="Z126" s="3" t="s">
        <v>88</v>
      </c>
      <c r="AA126" s="2">
        <v>4</v>
      </c>
      <c r="AK126" s="27" t="s">
        <v>66</v>
      </c>
      <c r="AL126" s="27">
        <v>403</v>
      </c>
      <c r="AM126" s="27">
        <v>0</v>
      </c>
    </row>
    <row r="127" spans="1:39" x14ac:dyDescent="0.2">
      <c r="A127" t="s">
        <v>23</v>
      </c>
      <c r="B127" t="s">
        <v>21</v>
      </c>
      <c r="C127" t="str">
        <f t="shared" si="7"/>
        <v>HonSouth</v>
      </c>
      <c r="D127">
        <v>8</v>
      </c>
      <c r="E127" t="s">
        <v>6</v>
      </c>
      <c r="F127">
        <v>70</v>
      </c>
      <c r="G127" s="23">
        <v>255.25440310417068</v>
      </c>
      <c r="H127">
        <f t="shared" si="8"/>
        <v>2.4069732423450456</v>
      </c>
      <c r="I127">
        <f t="shared" si="9"/>
        <v>11.100312292090001</v>
      </c>
      <c r="J127" s="3">
        <v>9500</v>
      </c>
      <c r="L127" s="3">
        <v>9500</v>
      </c>
      <c r="M127" s="2">
        <v>0</v>
      </c>
      <c r="Z127" s="3" t="s">
        <v>89</v>
      </c>
      <c r="AA127" s="2">
        <v>4</v>
      </c>
      <c r="AK127" s="27" t="s">
        <v>66</v>
      </c>
      <c r="AL127" s="27">
        <v>1097</v>
      </c>
      <c r="AM127" s="27">
        <v>0.83333333333333304</v>
      </c>
    </row>
    <row r="128" spans="1:39" x14ac:dyDescent="0.2">
      <c r="A128" t="s">
        <v>23</v>
      </c>
      <c r="B128" t="s">
        <v>21</v>
      </c>
      <c r="C128" t="str">
        <f t="shared" si="7"/>
        <v>HonSouth</v>
      </c>
      <c r="D128">
        <v>9</v>
      </c>
      <c r="E128" t="s">
        <v>6</v>
      </c>
      <c r="F128">
        <v>0</v>
      </c>
      <c r="G128" s="23">
        <v>22266.03793231766</v>
      </c>
      <c r="H128">
        <f t="shared" si="8"/>
        <v>4.3476429445950968</v>
      </c>
      <c r="I128">
        <f t="shared" si="9"/>
        <v>77.296056950403297</v>
      </c>
      <c r="J128" s="3">
        <v>10000</v>
      </c>
      <c r="L128" s="3">
        <v>10000</v>
      </c>
      <c r="M128" s="2">
        <v>1</v>
      </c>
      <c r="Z128" s="3" t="s">
        <v>90</v>
      </c>
      <c r="AA128" s="2">
        <v>6</v>
      </c>
      <c r="AK128" s="27" t="s">
        <v>66</v>
      </c>
      <c r="AL128" s="27">
        <v>2981</v>
      </c>
      <c r="AM128" s="27">
        <v>18.444444444444443</v>
      </c>
    </row>
    <row r="129" spans="1:39" ht="12" thickBot="1" x14ac:dyDescent="0.25">
      <c r="A129" t="s">
        <v>23</v>
      </c>
      <c r="B129" t="s">
        <v>21</v>
      </c>
      <c r="C129" t="str">
        <f t="shared" si="7"/>
        <v>HonSouth</v>
      </c>
      <c r="D129">
        <v>10</v>
      </c>
      <c r="E129" t="s">
        <v>6</v>
      </c>
      <c r="F129">
        <v>0</v>
      </c>
      <c r="G129" s="23">
        <v>25.635396053292713</v>
      </c>
      <c r="H129">
        <f t="shared" si="8"/>
        <v>1.408840031447995</v>
      </c>
      <c r="I129">
        <f t="shared" si="9"/>
        <v>4.0912069791562526</v>
      </c>
      <c r="J129" t="s">
        <v>56</v>
      </c>
      <c r="L129" s="4" t="s">
        <v>14</v>
      </c>
      <c r="M129" s="4">
        <v>1</v>
      </c>
      <c r="Z129" s="3" t="s">
        <v>91</v>
      </c>
      <c r="AA129" s="2">
        <v>9</v>
      </c>
      <c r="AK129" s="27" t="s">
        <v>66</v>
      </c>
      <c r="AL129" s="27">
        <v>8103</v>
      </c>
      <c r="AM129" s="27">
        <v>0</v>
      </c>
    </row>
    <row r="130" spans="1:39" x14ac:dyDescent="0.2">
      <c r="A130" t="s">
        <v>23</v>
      </c>
      <c r="B130" t="s">
        <v>21</v>
      </c>
      <c r="C130" t="str">
        <f t="shared" si="7"/>
        <v>HonSouth</v>
      </c>
      <c r="D130">
        <v>1</v>
      </c>
      <c r="E130" t="s">
        <v>5</v>
      </c>
      <c r="F130">
        <v>50</v>
      </c>
      <c r="G130" s="23">
        <v>4114.7638098923026</v>
      </c>
      <c r="H130">
        <f t="shared" si="8"/>
        <v>3.6143449114791846</v>
      </c>
      <c r="I130">
        <f t="shared" si="9"/>
        <v>37.127016475239692</v>
      </c>
      <c r="J130" s="3">
        <v>0</v>
      </c>
      <c r="L130" s="5" t="s">
        <v>13</v>
      </c>
      <c r="M130" s="5" t="s">
        <v>15</v>
      </c>
      <c r="Z130" s="3" t="s">
        <v>92</v>
      </c>
      <c r="AA130" s="2">
        <v>2</v>
      </c>
      <c r="AK130" s="27" t="s">
        <v>66</v>
      </c>
      <c r="AL130" s="27">
        <v>22026</v>
      </c>
    </row>
    <row r="131" spans="1:39" x14ac:dyDescent="0.2">
      <c r="A131" t="s">
        <v>23</v>
      </c>
      <c r="B131" t="s">
        <v>21</v>
      </c>
      <c r="C131" t="str">
        <f t="shared" ref="C131:C194" si="10">LEFT(A131,3)&amp;B131</f>
        <v>HonSouth</v>
      </c>
      <c r="D131">
        <v>1</v>
      </c>
      <c r="E131" t="s">
        <v>5</v>
      </c>
      <c r="F131">
        <v>75</v>
      </c>
      <c r="G131" s="23">
        <v>139.39246603977909</v>
      </c>
      <c r="H131">
        <f t="shared" ref="H131:H194" si="11">LOG10(G131)</f>
        <v>2.1442393014106886</v>
      </c>
      <c r="I131">
        <f t="shared" ref="I131:I194" si="12">EXP(H131)</f>
        <v>8.5355457894272817</v>
      </c>
      <c r="J131" s="3">
        <v>1000</v>
      </c>
      <c r="L131" s="3">
        <v>0</v>
      </c>
      <c r="M131" s="2">
        <v>0</v>
      </c>
      <c r="Z131" s="3" t="s">
        <v>93</v>
      </c>
      <c r="AA131" s="2">
        <v>0</v>
      </c>
      <c r="AK131" s="27" t="s">
        <v>66</v>
      </c>
      <c r="AL131" s="27">
        <v>59874</v>
      </c>
    </row>
    <row r="132" spans="1:39" x14ac:dyDescent="0.2">
      <c r="A132" t="s">
        <v>23</v>
      </c>
      <c r="B132" t="s">
        <v>21</v>
      </c>
      <c r="C132" t="str">
        <f t="shared" si="10"/>
        <v>HonSouth</v>
      </c>
      <c r="D132">
        <v>1</v>
      </c>
      <c r="E132" t="s">
        <v>5</v>
      </c>
      <c r="F132">
        <v>66</v>
      </c>
      <c r="G132" s="23">
        <v>628.63268998331762</v>
      </c>
      <c r="H132">
        <f t="shared" si="11"/>
        <v>2.7983969613303454</v>
      </c>
      <c r="I132">
        <f t="shared" si="12"/>
        <v>16.418306484303947</v>
      </c>
      <c r="J132" s="3">
        <v>2000</v>
      </c>
      <c r="L132" s="3">
        <v>1000</v>
      </c>
      <c r="M132" s="2">
        <v>24</v>
      </c>
      <c r="Z132" s="3" t="s">
        <v>94</v>
      </c>
      <c r="AA132" s="2">
        <v>0</v>
      </c>
      <c r="AK132" s="27" t="s">
        <v>66</v>
      </c>
      <c r="AL132" s="27">
        <v>162754</v>
      </c>
    </row>
    <row r="133" spans="1:39" ht="12" thickBot="1" x14ac:dyDescent="0.25">
      <c r="A133" t="s">
        <v>23</v>
      </c>
      <c r="B133" t="s">
        <v>21</v>
      </c>
      <c r="C133" t="str">
        <f t="shared" si="10"/>
        <v>HonSouth</v>
      </c>
      <c r="D133">
        <v>2</v>
      </c>
      <c r="E133" t="s">
        <v>5</v>
      </c>
      <c r="F133">
        <v>10</v>
      </c>
      <c r="G133" s="23">
        <v>150702.19959270238</v>
      </c>
      <c r="H133">
        <f t="shared" si="11"/>
        <v>5.1781195911600308</v>
      </c>
      <c r="I133">
        <f t="shared" si="12"/>
        <v>177.34900860570093</v>
      </c>
      <c r="J133" s="3">
        <v>3000</v>
      </c>
      <c r="L133" s="3">
        <v>2000</v>
      </c>
      <c r="M133" s="2">
        <v>4</v>
      </c>
      <c r="Z133" s="4" t="s">
        <v>14</v>
      </c>
      <c r="AA133" s="4">
        <v>0</v>
      </c>
    </row>
    <row r="134" spans="1:39" x14ac:dyDescent="0.2">
      <c r="A134" t="s">
        <v>23</v>
      </c>
      <c r="B134" t="s">
        <v>21</v>
      </c>
      <c r="C134" t="str">
        <f t="shared" si="10"/>
        <v>HonSouth</v>
      </c>
      <c r="D134">
        <v>2</v>
      </c>
      <c r="E134" t="s">
        <v>5</v>
      </c>
      <c r="F134">
        <v>3</v>
      </c>
      <c r="G134" s="23">
        <v>2748.8935718910689</v>
      </c>
      <c r="H134">
        <f t="shared" si="11"/>
        <v>3.4391579257164469</v>
      </c>
      <c r="I134">
        <f t="shared" si="12"/>
        <v>31.160707486916717</v>
      </c>
      <c r="J134" s="3">
        <v>4000</v>
      </c>
      <c r="L134" s="3">
        <v>3000</v>
      </c>
      <c r="M134" s="2">
        <v>2</v>
      </c>
      <c r="AA134">
        <f>SUM(AA119:AA133)</f>
        <v>27</v>
      </c>
    </row>
    <row r="135" spans="1:39" x14ac:dyDescent="0.2">
      <c r="A135" t="s">
        <v>23</v>
      </c>
      <c r="B135" t="s">
        <v>21</v>
      </c>
      <c r="C135" t="str">
        <f t="shared" si="10"/>
        <v>HonSouth</v>
      </c>
      <c r="D135">
        <v>2</v>
      </c>
      <c r="E135" t="s">
        <v>5</v>
      </c>
      <c r="F135">
        <v>10</v>
      </c>
      <c r="G135" s="23">
        <v>107819.45987120172</v>
      </c>
      <c r="H135">
        <f t="shared" si="11"/>
        <v>5.0326971518708019</v>
      </c>
      <c r="I135">
        <f t="shared" si="12"/>
        <v>153.34605302276674</v>
      </c>
      <c r="J135" s="3">
        <v>5000</v>
      </c>
      <c r="L135" s="3">
        <v>4000</v>
      </c>
      <c r="M135" s="2">
        <v>1</v>
      </c>
    </row>
    <row r="136" spans="1:39" x14ac:dyDescent="0.2">
      <c r="A136" t="s">
        <v>23</v>
      </c>
      <c r="B136" t="s">
        <v>21</v>
      </c>
      <c r="C136" t="str">
        <f t="shared" si="10"/>
        <v>HonSouth</v>
      </c>
      <c r="D136">
        <v>3</v>
      </c>
      <c r="E136" t="s">
        <v>5</v>
      </c>
      <c r="F136">
        <v>40</v>
      </c>
      <c r="G136" s="23">
        <v>488.2034983678538</v>
      </c>
      <c r="H136">
        <f t="shared" si="11"/>
        <v>2.6886008871590295</v>
      </c>
      <c r="I136">
        <f t="shared" si="12"/>
        <v>14.711079055522251</v>
      </c>
      <c r="J136" s="3">
        <v>6000</v>
      </c>
      <c r="L136" s="3">
        <v>5000</v>
      </c>
      <c r="M136" s="2">
        <v>3</v>
      </c>
    </row>
    <row r="137" spans="1:39" x14ac:dyDescent="0.2">
      <c r="A137" t="s">
        <v>23</v>
      </c>
      <c r="B137" t="s">
        <v>21</v>
      </c>
      <c r="C137" t="str">
        <f t="shared" si="10"/>
        <v>HonSouth</v>
      </c>
      <c r="D137">
        <v>3</v>
      </c>
      <c r="E137" t="s">
        <v>5</v>
      </c>
      <c r="F137">
        <v>0</v>
      </c>
      <c r="G137" s="23">
        <v>360.4977569994287</v>
      </c>
      <c r="H137">
        <f t="shared" si="11"/>
        <v>2.5569025669034326</v>
      </c>
      <c r="I137">
        <f t="shared" si="12"/>
        <v>12.895811476548612</v>
      </c>
      <c r="J137" s="3">
        <v>7000</v>
      </c>
      <c r="L137" s="3">
        <v>6000</v>
      </c>
      <c r="M137" s="2">
        <v>2</v>
      </c>
    </row>
    <row r="138" spans="1:39" x14ac:dyDescent="0.2">
      <c r="A138" t="s">
        <v>23</v>
      </c>
      <c r="B138" t="s">
        <v>21</v>
      </c>
      <c r="C138" t="str">
        <f t="shared" si="10"/>
        <v>HonSouth</v>
      </c>
      <c r="D138">
        <v>3</v>
      </c>
      <c r="E138" t="s">
        <v>5</v>
      </c>
      <c r="F138">
        <v>20</v>
      </c>
      <c r="G138" s="23">
        <v>218.65484868984962</v>
      </c>
      <c r="H138">
        <f t="shared" si="11"/>
        <v>2.3397591123046961</v>
      </c>
      <c r="I138">
        <f t="shared" si="12"/>
        <v>10.378736151753055</v>
      </c>
      <c r="J138" s="3">
        <v>8000</v>
      </c>
      <c r="L138" s="3">
        <v>7000</v>
      </c>
      <c r="M138" s="2">
        <v>1</v>
      </c>
    </row>
    <row r="139" spans="1:39" x14ac:dyDescent="0.2">
      <c r="A139" t="s">
        <v>23</v>
      </c>
      <c r="B139" t="s">
        <v>21</v>
      </c>
      <c r="C139" t="str">
        <f t="shared" si="10"/>
        <v>HonSouth</v>
      </c>
      <c r="D139">
        <v>3</v>
      </c>
      <c r="E139" t="s">
        <v>5</v>
      </c>
      <c r="F139">
        <v>0</v>
      </c>
      <c r="G139" s="23">
        <v>6.2831853071795862</v>
      </c>
      <c r="H139">
        <f t="shared" si="11"/>
        <v>0.79817986835811505</v>
      </c>
      <c r="I139">
        <f t="shared" si="12"/>
        <v>2.2214938352667217</v>
      </c>
      <c r="J139" s="3">
        <v>9000</v>
      </c>
      <c r="L139" s="3">
        <v>8000</v>
      </c>
      <c r="M139" s="2">
        <v>0</v>
      </c>
    </row>
    <row r="140" spans="1:39" ht="12" thickBot="1" x14ac:dyDescent="0.25">
      <c r="A140" t="s">
        <v>23</v>
      </c>
      <c r="B140" t="s">
        <v>21</v>
      </c>
      <c r="C140" t="str">
        <f t="shared" si="10"/>
        <v>HonSouth</v>
      </c>
      <c r="D140">
        <v>3</v>
      </c>
      <c r="E140" t="s">
        <v>5</v>
      </c>
      <c r="F140">
        <v>0</v>
      </c>
      <c r="G140" s="23">
        <v>192.95662078348511</v>
      </c>
      <c r="H140">
        <f t="shared" si="11"/>
        <v>2.2854596848011841</v>
      </c>
      <c r="I140">
        <f t="shared" si="12"/>
        <v>9.8302039809282906</v>
      </c>
      <c r="J140" s="3">
        <v>10000</v>
      </c>
      <c r="L140" s="3">
        <v>9000</v>
      </c>
      <c r="M140" s="2">
        <v>1</v>
      </c>
    </row>
    <row r="141" spans="1:39" x14ac:dyDescent="0.2">
      <c r="A141" t="s">
        <v>23</v>
      </c>
      <c r="B141" t="s">
        <v>21</v>
      </c>
      <c r="C141" t="str">
        <f t="shared" si="10"/>
        <v>HonSouth</v>
      </c>
      <c r="D141">
        <v>3</v>
      </c>
      <c r="E141" t="s">
        <v>5</v>
      </c>
      <c r="F141">
        <v>0</v>
      </c>
      <c r="G141" s="23">
        <v>2.5132741228718345</v>
      </c>
      <c r="H141">
        <f t="shared" si="11"/>
        <v>0.40023985968607745</v>
      </c>
      <c r="I141">
        <f t="shared" si="12"/>
        <v>1.4921825691626887</v>
      </c>
      <c r="J141" s="3">
        <v>11000</v>
      </c>
      <c r="L141" s="3">
        <v>10000</v>
      </c>
      <c r="M141" s="2">
        <v>1</v>
      </c>
      <c r="Z141" s="5" t="s">
        <v>13</v>
      </c>
      <c r="AA141" s="5" t="s">
        <v>15</v>
      </c>
      <c r="AK141" s="27" t="s">
        <v>70</v>
      </c>
      <c r="AL141" s="27">
        <v>0</v>
      </c>
      <c r="AM141" s="27">
        <v>0</v>
      </c>
    </row>
    <row r="142" spans="1:39" x14ac:dyDescent="0.2">
      <c r="A142" t="s">
        <v>23</v>
      </c>
      <c r="B142" t="s">
        <v>21</v>
      </c>
      <c r="C142" t="str">
        <f t="shared" si="10"/>
        <v>HonSouth</v>
      </c>
      <c r="D142">
        <v>3</v>
      </c>
      <c r="E142" t="s">
        <v>5</v>
      </c>
      <c r="F142">
        <v>0</v>
      </c>
      <c r="G142" s="23">
        <v>637.743308678728</v>
      </c>
      <c r="H142">
        <f t="shared" si="11"/>
        <v>2.8046459106073467</v>
      </c>
      <c r="I142">
        <f t="shared" si="12"/>
        <v>16.521224879747052</v>
      </c>
      <c r="J142" s="3">
        <v>12000</v>
      </c>
      <c r="L142" s="3">
        <v>11000</v>
      </c>
      <c r="M142" s="2">
        <v>2</v>
      </c>
      <c r="Z142" s="3" t="s">
        <v>81</v>
      </c>
      <c r="AA142" s="2">
        <v>1</v>
      </c>
      <c r="AK142" s="27" t="s">
        <v>70</v>
      </c>
      <c r="AL142" s="27">
        <v>0.37</v>
      </c>
      <c r="AM142" s="27">
        <v>0</v>
      </c>
    </row>
    <row r="143" spans="1:39" x14ac:dyDescent="0.2">
      <c r="A143" t="s">
        <v>23</v>
      </c>
      <c r="B143" t="s">
        <v>21</v>
      </c>
      <c r="C143" t="str">
        <f t="shared" si="10"/>
        <v>HonSouth</v>
      </c>
      <c r="D143">
        <v>3</v>
      </c>
      <c r="E143" t="s">
        <v>5</v>
      </c>
      <c r="F143">
        <v>0</v>
      </c>
      <c r="G143" s="23">
        <v>13.823007675795088</v>
      </c>
      <c r="H143">
        <f t="shared" si="11"/>
        <v>1.1406025491803211</v>
      </c>
      <c r="I143">
        <f t="shared" si="12"/>
        <v>3.1286529646265571</v>
      </c>
      <c r="J143" s="3">
        <v>13000</v>
      </c>
      <c r="L143" s="3">
        <v>12000</v>
      </c>
      <c r="M143" s="2">
        <v>0</v>
      </c>
      <c r="Z143" s="3" t="s">
        <v>82</v>
      </c>
      <c r="AA143" s="2">
        <v>4</v>
      </c>
      <c r="AK143" s="27" t="s">
        <v>70</v>
      </c>
      <c r="AL143" s="27">
        <v>1</v>
      </c>
      <c r="AM143" s="27">
        <v>0</v>
      </c>
    </row>
    <row r="144" spans="1:39" x14ac:dyDescent="0.2">
      <c r="A144" t="s">
        <v>23</v>
      </c>
      <c r="B144" t="s">
        <v>21</v>
      </c>
      <c r="C144" t="str">
        <f t="shared" si="10"/>
        <v>HonSouth</v>
      </c>
      <c r="D144">
        <v>4</v>
      </c>
      <c r="E144" t="s">
        <v>5</v>
      </c>
      <c r="F144">
        <v>10</v>
      </c>
      <c r="G144" s="23">
        <v>484.66920663256531</v>
      </c>
      <c r="H144">
        <f t="shared" si="11"/>
        <v>2.6854454277805577</v>
      </c>
      <c r="I144">
        <f t="shared" si="12"/>
        <v>14.664732004723284</v>
      </c>
      <c r="J144" s="3">
        <v>14000</v>
      </c>
      <c r="L144" s="3">
        <v>13000</v>
      </c>
      <c r="M144" s="2">
        <v>1</v>
      </c>
      <c r="Z144" s="30" t="s">
        <v>83</v>
      </c>
      <c r="AA144" s="2">
        <v>9</v>
      </c>
      <c r="AK144" s="27" t="s">
        <v>70</v>
      </c>
      <c r="AL144" s="27">
        <v>3</v>
      </c>
      <c r="AM144" s="27">
        <v>0</v>
      </c>
    </row>
    <row r="145" spans="1:38" x14ac:dyDescent="0.2">
      <c r="A145" t="s">
        <v>23</v>
      </c>
      <c r="B145" t="s">
        <v>21</v>
      </c>
      <c r="C145" t="str">
        <f t="shared" si="10"/>
        <v>HonSouth</v>
      </c>
      <c r="D145">
        <v>5</v>
      </c>
      <c r="E145" t="s">
        <v>5</v>
      </c>
      <c r="F145">
        <v>95</v>
      </c>
      <c r="G145" s="23">
        <v>4082.4996533399362</v>
      </c>
      <c r="H145">
        <f t="shared" si="11"/>
        <v>3.6109261565311654</v>
      </c>
      <c r="I145">
        <f t="shared" si="12"/>
        <v>37.000305025074113</v>
      </c>
      <c r="J145" s="3">
        <v>15000</v>
      </c>
      <c r="L145" s="3">
        <v>14000</v>
      </c>
      <c r="M145" s="2">
        <v>0</v>
      </c>
      <c r="Z145" s="30" t="s">
        <v>84</v>
      </c>
      <c r="AA145" s="2">
        <v>5</v>
      </c>
      <c r="AK145" s="27" t="s">
        <v>70</v>
      </c>
      <c r="AL145" s="27">
        <v>7</v>
      </c>
    </row>
    <row r="146" spans="1:38" x14ac:dyDescent="0.2">
      <c r="A146" t="s">
        <v>23</v>
      </c>
      <c r="B146" t="s">
        <v>21</v>
      </c>
      <c r="C146" t="str">
        <f t="shared" si="10"/>
        <v>HonSouth</v>
      </c>
      <c r="D146">
        <v>5</v>
      </c>
      <c r="E146" t="s">
        <v>5</v>
      </c>
      <c r="F146">
        <v>75</v>
      </c>
      <c r="G146" s="23">
        <v>18110.025010883721</v>
      </c>
      <c r="H146">
        <f t="shared" si="11"/>
        <v>4.2579190500976747</v>
      </c>
      <c r="I146">
        <f t="shared" si="12"/>
        <v>70.662784635925632</v>
      </c>
      <c r="J146" s="3">
        <v>16000</v>
      </c>
      <c r="L146" s="3">
        <v>15000</v>
      </c>
      <c r="M146" s="2">
        <v>0</v>
      </c>
      <c r="Z146" s="30" t="s">
        <v>85</v>
      </c>
      <c r="AA146" s="2">
        <v>0</v>
      </c>
      <c r="AK146" s="27" t="s">
        <v>70</v>
      </c>
      <c r="AL146" s="27">
        <v>20</v>
      </c>
    </row>
    <row r="147" spans="1:38" x14ac:dyDescent="0.2">
      <c r="A147" t="s">
        <v>23</v>
      </c>
      <c r="B147" t="s">
        <v>21</v>
      </c>
      <c r="C147" t="str">
        <f t="shared" si="10"/>
        <v>HonSouth</v>
      </c>
      <c r="D147">
        <v>5</v>
      </c>
      <c r="E147" t="s">
        <v>5</v>
      </c>
      <c r="F147">
        <v>45</v>
      </c>
      <c r="G147" s="23">
        <v>278.97342763877361</v>
      </c>
      <c r="H147">
        <f t="shared" si="11"/>
        <v>2.445562838472735</v>
      </c>
      <c r="I147">
        <f t="shared" si="12"/>
        <v>11.537041262472506</v>
      </c>
      <c r="J147" s="3">
        <v>17000</v>
      </c>
      <c r="L147" s="3">
        <v>16000</v>
      </c>
      <c r="M147" s="2">
        <v>0</v>
      </c>
      <c r="Z147" s="3" t="s">
        <v>86</v>
      </c>
      <c r="AA147" s="2">
        <v>0</v>
      </c>
      <c r="AK147" s="27" t="s">
        <v>70</v>
      </c>
      <c r="AL147" s="27">
        <v>55</v>
      </c>
    </row>
    <row r="148" spans="1:38" x14ac:dyDescent="0.2">
      <c r="A148" t="s">
        <v>23</v>
      </c>
      <c r="B148" t="s">
        <v>21</v>
      </c>
      <c r="C148" t="str">
        <f t="shared" si="10"/>
        <v>HonSouth</v>
      </c>
      <c r="D148">
        <v>6</v>
      </c>
      <c r="E148" t="s">
        <v>5</v>
      </c>
      <c r="F148">
        <v>40</v>
      </c>
      <c r="G148" s="23">
        <v>19011.347943198634</v>
      </c>
      <c r="H148">
        <f t="shared" si="11"/>
        <v>4.2790129103183316</v>
      </c>
      <c r="I148">
        <f t="shared" si="12"/>
        <v>72.169167396411382</v>
      </c>
      <c r="J148" s="3">
        <v>18000</v>
      </c>
      <c r="L148" s="3">
        <v>17000</v>
      </c>
      <c r="M148" s="2">
        <v>0</v>
      </c>
      <c r="Z148" s="3" t="s">
        <v>87</v>
      </c>
      <c r="AA148" s="2">
        <v>0</v>
      </c>
      <c r="AK148" s="27" t="s">
        <v>70</v>
      </c>
      <c r="AL148" s="27">
        <v>148</v>
      </c>
    </row>
    <row r="149" spans="1:38" x14ac:dyDescent="0.2">
      <c r="A149" t="s">
        <v>23</v>
      </c>
      <c r="B149" t="s">
        <v>21</v>
      </c>
      <c r="C149" t="str">
        <f t="shared" si="10"/>
        <v>HonSouth</v>
      </c>
      <c r="D149">
        <v>6</v>
      </c>
      <c r="E149" t="s">
        <v>5</v>
      </c>
      <c r="F149">
        <v>5</v>
      </c>
      <c r="G149" s="23">
        <v>2827.4333882308138</v>
      </c>
      <c r="H149">
        <f t="shared" si="11"/>
        <v>3.4513923821334589</v>
      </c>
      <c r="I149">
        <f t="shared" si="12"/>
        <v>31.54428344171918</v>
      </c>
      <c r="J149" s="3">
        <v>19000</v>
      </c>
      <c r="L149" s="3">
        <v>18000</v>
      </c>
      <c r="M149" s="2">
        <v>0</v>
      </c>
      <c r="Z149" s="3" t="s">
        <v>88</v>
      </c>
      <c r="AA149" s="2">
        <v>0</v>
      </c>
      <c r="AK149" s="27" t="s">
        <v>70</v>
      </c>
      <c r="AL149" s="27">
        <v>403</v>
      </c>
    </row>
    <row r="150" spans="1:38" x14ac:dyDescent="0.2">
      <c r="A150" t="s">
        <v>23</v>
      </c>
      <c r="B150" t="s">
        <v>21</v>
      </c>
      <c r="C150" t="str">
        <f t="shared" si="10"/>
        <v>HonSouth</v>
      </c>
      <c r="D150">
        <v>6</v>
      </c>
      <c r="E150" t="s">
        <v>5</v>
      </c>
      <c r="F150">
        <v>10</v>
      </c>
      <c r="G150" s="23">
        <v>10308.350894591509</v>
      </c>
      <c r="H150">
        <f t="shared" si="11"/>
        <v>4.0131891934441661</v>
      </c>
      <c r="I150">
        <f t="shared" si="12"/>
        <v>55.323025348068029</v>
      </c>
      <c r="J150" s="3">
        <v>20000</v>
      </c>
      <c r="L150" s="3">
        <v>19000</v>
      </c>
      <c r="M150" s="2">
        <v>1</v>
      </c>
      <c r="Z150" s="3" t="s">
        <v>89</v>
      </c>
      <c r="AA150" s="2">
        <v>0</v>
      </c>
      <c r="AK150" s="27" t="s">
        <v>70</v>
      </c>
      <c r="AL150" s="27">
        <v>1097</v>
      </c>
    </row>
    <row r="151" spans="1:38" x14ac:dyDescent="0.2">
      <c r="A151" t="s">
        <v>23</v>
      </c>
      <c r="B151" t="s">
        <v>21</v>
      </c>
      <c r="C151" t="str">
        <f t="shared" si="10"/>
        <v>HonSouth</v>
      </c>
      <c r="D151">
        <v>7</v>
      </c>
      <c r="E151" t="s">
        <v>5</v>
      </c>
      <c r="F151">
        <v>60</v>
      </c>
      <c r="G151" s="23">
        <v>6375.8622904604854</v>
      </c>
      <c r="H151">
        <f t="shared" si="11"/>
        <v>3.804538928347438</v>
      </c>
      <c r="I151">
        <f t="shared" si="12"/>
        <v>44.904541128231848</v>
      </c>
      <c r="J151" s="3">
        <v>21000</v>
      </c>
      <c r="L151" s="3">
        <v>20000</v>
      </c>
      <c r="M151" s="2">
        <v>1</v>
      </c>
      <c r="Z151" s="3" t="s">
        <v>90</v>
      </c>
      <c r="AA151" s="2">
        <v>0</v>
      </c>
      <c r="AK151" s="27" t="s">
        <v>70</v>
      </c>
      <c r="AL151" s="27">
        <v>2981</v>
      </c>
    </row>
    <row r="152" spans="1:38" x14ac:dyDescent="0.2">
      <c r="A152" t="s">
        <v>23</v>
      </c>
      <c r="B152" t="s">
        <v>21</v>
      </c>
      <c r="C152" t="str">
        <f t="shared" si="10"/>
        <v>HonSouth</v>
      </c>
      <c r="D152">
        <v>7</v>
      </c>
      <c r="E152" t="s">
        <v>5</v>
      </c>
      <c r="F152">
        <v>70</v>
      </c>
      <c r="G152" s="23">
        <v>619.27074387562004</v>
      </c>
      <c r="H152">
        <f t="shared" si="11"/>
        <v>2.7918805631784651</v>
      </c>
      <c r="I152">
        <f t="shared" si="12"/>
        <v>16.31166609524929</v>
      </c>
      <c r="J152" s="3">
        <v>22000</v>
      </c>
      <c r="L152" s="3">
        <v>21000</v>
      </c>
      <c r="M152" s="2">
        <v>0</v>
      </c>
      <c r="Z152" s="3" t="s">
        <v>91</v>
      </c>
      <c r="AA152" s="2">
        <v>0</v>
      </c>
      <c r="AK152" s="27" t="s">
        <v>70</v>
      </c>
      <c r="AL152" s="27">
        <v>8103</v>
      </c>
    </row>
    <row r="153" spans="1:38" x14ac:dyDescent="0.2">
      <c r="A153" t="s">
        <v>23</v>
      </c>
      <c r="B153" t="s">
        <v>21</v>
      </c>
      <c r="C153" t="str">
        <f t="shared" si="10"/>
        <v>HonSouth</v>
      </c>
      <c r="D153">
        <v>7</v>
      </c>
      <c r="E153" t="s">
        <v>5</v>
      </c>
      <c r="F153">
        <v>80</v>
      </c>
      <c r="G153" s="23">
        <v>8542.6187436413657</v>
      </c>
      <c r="H153">
        <f t="shared" si="11"/>
        <v>3.931591024269137</v>
      </c>
      <c r="I153">
        <f t="shared" si="12"/>
        <v>50.988036372224364</v>
      </c>
      <c r="J153" s="3">
        <v>23000</v>
      </c>
      <c r="L153" s="3">
        <v>22000</v>
      </c>
      <c r="M153" s="2">
        <v>0</v>
      </c>
      <c r="Z153" s="3" t="s">
        <v>92</v>
      </c>
      <c r="AA153" s="2">
        <v>0</v>
      </c>
      <c r="AK153" s="27" t="s">
        <v>70</v>
      </c>
      <c r="AL153" s="27">
        <v>22026</v>
      </c>
    </row>
    <row r="154" spans="1:38" x14ac:dyDescent="0.2">
      <c r="A154" t="s">
        <v>23</v>
      </c>
      <c r="B154" t="s">
        <v>21</v>
      </c>
      <c r="C154" t="str">
        <f t="shared" si="10"/>
        <v>HonSouth</v>
      </c>
      <c r="D154">
        <v>7</v>
      </c>
      <c r="E154" t="s">
        <v>5</v>
      </c>
      <c r="F154">
        <v>0</v>
      </c>
      <c r="G154" s="23">
        <v>3.1415926535897931</v>
      </c>
      <c r="H154">
        <f t="shared" si="11"/>
        <v>0.49714987269413385</v>
      </c>
      <c r="I154">
        <f t="shared" si="12"/>
        <v>1.6440288952968114</v>
      </c>
      <c r="J154" s="3">
        <v>24000</v>
      </c>
      <c r="L154" s="3">
        <v>23000</v>
      </c>
      <c r="M154" s="2">
        <v>0</v>
      </c>
      <c r="Z154" s="3" t="s">
        <v>93</v>
      </c>
      <c r="AA154" s="2">
        <v>0</v>
      </c>
      <c r="AK154" s="27" t="s">
        <v>70</v>
      </c>
      <c r="AL154" s="27">
        <v>59874</v>
      </c>
    </row>
    <row r="155" spans="1:38" x14ac:dyDescent="0.2">
      <c r="A155" t="s">
        <v>23</v>
      </c>
      <c r="B155" t="s">
        <v>21</v>
      </c>
      <c r="C155" t="str">
        <f t="shared" si="10"/>
        <v>HonSouth</v>
      </c>
      <c r="D155">
        <v>7</v>
      </c>
      <c r="E155" t="s">
        <v>5</v>
      </c>
      <c r="F155">
        <v>0</v>
      </c>
      <c r="G155" s="23">
        <v>5937.6101152847095</v>
      </c>
      <c r="H155">
        <f t="shared" si="11"/>
        <v>3.773611676867378</v>
      </c>
      <c r="I155">
        <f t="shared" si="12"/>
        <v>43.537022882782139</v>
      </c>
      <c r="J155" s="3">
        <v>25000</v>
      </c>
      <c r="L155" s="3">
        <v>24000</v>
      </c>
      <c r="M155" s="2">
        <v>0</v>
      </c>
      <c r="Z155" s="3" t="s">
        <v>94</v>
      </c>
      <c r="AA155" s="2">
        <v>0</v>
      </c>
      <c r="AK155" s="27" t="s">
        <v>70</v>
      </c>
      <c r="AL155" s="27">
        <v>162754</v>
      </c>
    </row>
    <row r="156" spans="1:38" ht="12" thickBot="1" x14ac:dyDescent="0.25">
      <c r="A156" t="s">
        <v>23</v>
      </c>
      <c r="B156" t="s">
        <v>21</v>
      </c>
      <c r="C156" t="str">
        <f t="shared" si="10"/>
        <v>HonSouth</v>
      </c>
      <c r="D156">
        <v>7</v>
      </c>
      <c r="E156" t="s">
        <v>5</v>
      </c>
      <c r="F156">
        <v>40</v>
      </c>
      <c r="G156" s="23">
        <v>1707.0629081443537</v>
      </c>
      <c r="H156">
        <f t="shared" si="11"/>
        <v>3.2322495258930273</v>
      </c>
      <c r="I156">
        <f t="shared" si="12"/>
        <v>25.336588224042135</v>
      </c>
      <c r="J156" s="3">
        <v>26000</v>
      </c>
      <c r="L156" s="3">
        <v>25000</v>
      </c>
      <c r="M156" s="2">
        <v>0</v>
      </c>
      <c r="Z156" s="4" t="s">
        <v>14</v>
      </c>
      <c r="AA156" s="4">
        <v>0</v>
      </c>
    </row>
    <row r="157" spans="1:38" x14ac:dyDescent="0.2">
      <c r="A157" t="s">
        <v>23</v>
      </c>
      <c r="B157" t="s">
        <v>21</v>
      </c>
      <c r="C157" t="str">
        <f t="shared" si="10"/>
        <v>HonSouth</v>
      </c>
      <c r="D157">
        <v>7</v>
      </c>
      <c r="E157" t="s">
        <v>5</v>
      </c>
      <c r="F157">
        <v>25</v>
      </c>
      <c r="G157" s="23">
        <v>4919.7340955216159</v>
      </c>
      <c r="H157">
        <f t="shared" si="11"/>
        <v>3.6919416304160584</v>
      </c>
      <c r="I157">
        <f t="shared" si="12"/>
        <v>40.122674782130915</v>
      </c>
      <c r="J157" s="3">
        <v>27000</v>
      </c>
      <c r="L157" s="3">
        <v>26000</v>
      </c>
      <c r="M157" s="2">
        <v>0</v>
      </c>
      <c r="AA157">
        <f>SUM(AA142:AA156)</f>
        <v>19</v>
      </c>
    </row>
    <row r="158" spans="1:38" x14ac:dyDescent="0.2">
      <c r="A158" t="s">
        <v>23</v>
      </c>
      <c r="B158" t="s">
        <v>21</v>
      </c>
      <c r="C158" t="str">
        <f t="shared" si="10"/>
        <v>HonSouth</v>
      </c>
      <c r="D158">
        <v>7</v>
      </c>
      <c r="E158" t="s">
        <v>5</v>
      </c>
      <c r="F158">
        <v>0</v>
      </c>
      <c r="G158" s="23">
        <v>10.995574287564278</v>
      </c>
      <c r="H158">
        <f t="shared" si="11"/>
        <v>1.0412179170444096</v>
      </c>
      <c r="I158">
        <f t="shared" si="12"/>
        <v>2.8326648651476081</v>
      </c>
      <c r="J158" s="3">
        <v>28000</v>
      </c>
      <c r="L158" s="3">
        <v>27000</v>
      </c>
      <c r="M158" s="2">
        <v>0</v>
      </c>
    </row>
    <row r="159" spans="1:38" x14ac:dyDescent="0.2">
      <c r="A159" t="s">
        <v>23</v>
      </c>
      <c r="B159" t="s">
        <v>21</v>
      </c>
      <c r="C159" t="str">
        <f t="shared" si="10"/>
        <v>HonSouth</v>
      </c>
      <c r="D159">
        <v>7</v>
      </c>
      <c r="E159" t="s">
        <v>5</v>
      </c>
      <c r="F159">
        <v>0</v>
      </c>
      <c r="G159" s="23">
        <v>989.601685880785</v>
      </c>
      <c r="H159">
        <f t="shared" si="11"/>
        <v>2.9954604264837346</v>
      </c>
      <c r="I159">
        <f t="shared" si="12"/>
        <v>19.994563797536205</v>
      </c>
      <c r="J159" s="3">
        <v>29000</v>
      </c>
      <c r="L159" s="3">
        <v>28000</v>
      </c>
      <c r="M159" s="2">
        <v>0</v>
      </c>
    </row>
    <row r="160" spans="1:38" x14ac:dyDescent="0.2">
      <c r="A160" t="s">
        <v>23</v>
      </c>
      <c r="B160" t="s">
        <v>21</v>
      </c>
      <c r="C160" t="str">
        <f t="shared" si="10"/>
        <v>HonSouth</v>
      </c>
      <c r="D160">
        <v>8</v>
      </c>
      <c r="E160" t="s">
        <v>5</v>
      </c>
      <c r="F160">
        <v>5</v>
      </c>
      <c r="G160" s="23">
        <v>213.62830044410595</v>
      </c>
      <c r="H160">
        <f t="shared" si="11"/>
        <v>2.3296587854003703</v>
      </c>
      <c r="I160">
        <f t="shared" si="12"/>
        <v>10.274435147587207</v>
      </c>
      <c r="J160" s="3">
        <v>30000</v>
      </c>
      <c r="L160" s="3">
        <v>29000</v>
      </c>
      <c r="M160" s="2">
        <v>0</v>
      </c>
    </row>
    <row r="161" spans="1:39" x14ac:dyDescent="0.2">
      <c r="A161" t="s">
        <v>23</v>
      </c>
      <c r="B161" t="s">
        <v>21</v>
      </c>
      <c r="C161" t="str">
        <f t="shared" si="10"/>
        <v>HonSouth</v>
      </c>
      <c r="D161">
        <v>8</v>
      </c>
      <c r="E161" t="s">
        <v>5</v>
      </c>
      <c r="F161">
        <v>5</v>
      </c>
      <c r="G161" s="23">
        <v>12440.706908215581</v>
      </c>
      <c r="H161">
        <f t="shared" si="11"/>
        <v>4.0948450586196463</v>
      </c>
      <c r="I161">
        <f t="shared" si="12"/>
        <v>60.030037300005937</v>
      </c>
      <c r="L161" s="3">
        <v>30000</v>
      </c>
      <c r="M161" s="2">
        <v>0</v>
      </c>
    </row>
    <row r="162" spans="1:39" ht="12" thickBot="1" x14ac:dyDescent="0.25">
      <c r="A162" t="s">
        <v>23</v>
      </c>
      <c r="B162" t="s">
        <v>21</v>
      </c>
      <c r="C162" t="str">
        <f t="shared" si="10"/>
        <v>HonSouth</v>
      </c>
      <c r="D162">
        <v>8</v>
      </c>
      <c r="E162" t="s">
        <v>5</v>
      </c>
      <c r="F162">
        <v>0</v>
      </c>
      <c r="G162" s="23">
        <v>1036.7255756846316</v>
      </c>
      <c r="H162">
        <f t="shared" si="11"/>
        <v>3.0156638125720212</v>
      </c>
      <c r="I162">
        <f t="shared" si="12"/>
        <v>20.402629968639001</v>
      </c>
      <c r="L162" s="4" t="s">
        <v>14</v>
      </c>
      <c r="M162" s="4">
        <v>2</v>
      </c>
    </row>
    <row r="163" spans="1:39" x14ac:dyDescent="0.2">
      <c r="A163" t="s">
        <v>23</v>
      </c>
      <c r="B163" t="s">
        <v>21</v>
      </c>
      <c r="C163" t="str">
        <f t="shared" si="10"/>
        <v>HonSouth</v>
      </c>
      <c r="D163">
        <v>8</v>
      </c>
      <c r="E163" t="s">
        <v>5</v>
      </c>
      <c r="F163">
        <v>10</v>
      </c>
      <c r="G163" s="23">
        <v>10467.786721761193</v>
      </c>
      <c r="H163">
        <f t="shared" si="11"/>
        <v>4.0198548654288837</v>
      </c>
      <c r="I163">
        <f t="shared" si="12"/>
        <v>55.693022257307625</v>
      </c>
    </row>
    <row r="164" spans="1:39" ht="12" thickBot="1" x14ac:dyDescent="0.25">
      <c r="A164" t="s">
        <v>23</v>
      </c>
      <c r="B164" t="s">
        <v>21</v>
      </c>
      <c r="C164" t="str">
        <f t="shared" si="10"/>
        <v>HonSouth</v>
      </c>
      <c r="D164">
        <v>9</v>
      </c>
      <c r="E164" t="s">
        <v>5</v>
      </c>
      <c r="F164">
        <v>0</v>
      </c>
      <c r="G164" s="23">
        <v>5723.5891157589049</v>
      </c>
      <c r="H164">
        <f t="shared" si="11"/>
        <v>3.7576684491332419</v>
      </c>
      <c r="I164">
        <f t="shared" si="12"/>
        <v>42.848406184874953</v>
      </c>
    </row>
    <row r="165" spans="1:39" x14ac:dyDescent="0.2">
      <c r="A165" t="s">
        <v>23</v>
      </c>
      <c r="B165" t="s">
        <v>21</v>
      </c>
      <c r="C165" t="str">
        <f t="shared" si="10"/>
        <v>HonSouth</v>
      </c>
      <c r="D165">
        <v>9</v>
      </c>
      <c r="E165" t="s">
        <v>5</v>
      </c>
      <c r="F165">
        <v>0</v>
      </c>
      <c r="G165" s="23">
        <v>730.02759287792821</v>
      </c>
      <c r="H165">
        <f t="shared" si="11"/>
        <v>2.8633392754740887</v>
      </c>
      <c r="I165">
        <f t="shared" si="12"/>
        <v>17.519933248328737</v>
      </c>
      <c r="Z165" s="5" t="s">
        <v>13</v>
      </c>
      <c r="AA165" s="5" t="s">
        <v>15</v>
      </c>
      <c r="AK165" s="27" t="s">
        <v>71</v>
      </c>
      <c r="AL165" s="27">
        <v>0</v>
      </c>
      <c r="AM165" s="27">
        <v>0</v>
      </c>
    </row>
    <row r="166" spans="1:39" x14ac:dyDescent="0.2">
      <c r="A166" t="s">
        <v>23</v>
      </c>
      <c r="B166" t="s">
        <v>21</v>
      </c>
      <c r="C166" t="str">
        <f t="shared" si="10"/>
        <v>HonSouth</v>
      </c>
      <c r="D166">
        <v>9</v>
      </c>
      <c r="E166" t="s">
        <v>5</v>
      </c>
      <c r="F166">
        <v>50</v>
      </c>
      <c r="G166" s="23">
        <v>9424.7779607693792</v>
      </c>
      <c r="H166">
        <f t="shared" si="11"/>
        <v>3.9742711274137963</v>
      </c>
      <c r="I166">
        <f t="shared" si="12"/>
        <v>53.211318496576951</v>
      </c>
      <c r="Z166" s="3" t="s">
        <v>81</v>
      </c>
      <c r="AA166" s="2">
        <v>12</v>
      </c>
      <c r="AK166" s="27" t="s">
        <v>71</v>
      </c>
      <c r="AL166" s="27">
        <v>0.37</v>
      </c>
      <c r="AM166" s="27">
        <v>0</v>
      </c>
    </row>
    <row r="167" spans="1:39" x14ac:dyDescent="0.2">
      <c r="A167" t="s">
        <v>23</v>
      </c>
      <c r="B167" t="s">
        <v>21</v>
      </c>
      <c r="C167" t="str">
        <f t="shared" si="10"/>
        <v>HonSouth</v>
      </c>
      <c r="D167">
        <v>9</v>
      </c>
      <c r="E167" t="s">
        <v>5</v>
      </c>
      <c r="F167">
        <v>0</v>
      </c>
      <c r="G167" s="23">
        <v>1072.0684930375169</v>
      </c>
      <c r="H167">
        <f t="shared" si="11"/>
        <v>3.0302225327429464</v>
      </c>
      <c r="I167">
        <f t="shared" si="12"/>
        <v>20.701838913839019</v>
      </c>
      <c r="Z167" s="3" t="s">
        <v>82</v>
      </c>
      <c r="AA167" s="2">
        <v>12</v>
      </c>
      <c r="AK167" s="27" t="s">
        <v>71</v>
      </c>
      <c r="AL167" s="27">
        <v>1</v>
      </c>
      <c r="AM167" s="27">
        <v>0.25</v>
      </c>
    </row>
    <row r="168" spans="1:39" x14ac:dyDescent="0.2">
      <c r="A168" t="s">
        <v>23</v>
      </c>
      <c r="B168" t="s">
        <v>21</v>
      </c>
      <c r="C168" t="str">
        <f t="shared" si="10"/>
        <v>HonSouth</v>
      </c>
      <c r="D168">
        <v>9</v>
      </c>
      <c r="E168" t="s">
        <v>5</v>
      </c>
      <c r="F168">
        <v>0</v>
      </c>
      <c r="G168" s="23">
        <v>197.0721071596877</v>
      </c>
      <c r="H168">
        <f t="shared" si="11"/>
        <v>2.294625160231468</v>
      </c>
      <c r="I168">
        <f t="shared" si="12"/>
        <v>9.9207166361162944</v>
      </c>
      <c r="Z168" s="30" t="s">
        <v>83</v>
      </c>
      <c r="AA168" s="2">
        <v>8</v>
      </c>
      <c r="AK168" s="27" t="s">
        <v>71</v>
      </c>
      <c r="AL168" s="27">
        <v>3</v>
      </c>
      <c r="AM168" s="27">
        <v>0</v>
      </c>
    </row>
    <row r="169" spans="1:39" x14ac:dyDescent="0.2">
      <c r="A169" t="s">
        <v>23</v>
      </c>
      <c r="B169" t="s">
        <v>21</v>
      </c>
      <c r="C169" t="str">
        <f t="shared" si="10"/>
        <v>HonSouth</v>
      </c>
      <c r="D169">
        <v>9</v>
      </c>
      <c r="E169" t="s">
        <v>5</v>
      </c>
      <c r="F169">
        <v>0</v>
      </c>
      <c r="G169" s="23">
        <v>34.243359924128747</v>
      </c>
      <c r="H169">
        <f t="shared" si="11"/>
        <v>1.5345763706347575</v>
      </c>
      <c r="I169">
        <f t="shared" si="12"/>
        <v>4.6393597445774271</v>
      </c>
      <c r="Z169" s="30" t="s">
        <v>84</v>
      </c>
      <c r="AA169" s="2">
        <v>5</v>
      </c>
      <c r="AK169" s="27" t="s">
        <v>71</v>
      </c>
      <c r="AL169" s="27">
        <v>7</v>
      </c>
      <c r="AM169" s="27">
        <v>0</v>
      </c>
    </row>
    <row r="170" spans="1:39" x14ac:dyDescent="0.2">
      <c r="A170" t="s">
        <v>23</v>
      </c>
      <c r="B170" t="s">
        <v>21</v>
      </c>
      <c r="C170" t="str">
        <f t="shared" si="10"/>
        <v>HonSouth</v>
      </c>
      <c r="D170">
        <v>10</v>
      </c>
      <c r="E170" t="s">
        <v>5</v>
      </c>
      <c r="F170">
        <v>90</v>
      </c>
      <c r="G170" s="23">
        <v>3292.0121098436725</v>
      </c>
      <c r="H170">
        <f t="shared" si="11"/>
        <v>3.5174614241187894</v>
      </c>
      <c r="I170">
        <f t="shared" si="12"/>
        <v>33.698772896169501</v>
      </c>
      <c r="Z170" s="30" t="s">
        <v>85</v>
      </c>
      <c r="AA170" s="2">
        <v>5</v>
      </c>
      <c r="AK170" s="27" t="s">
        <v>71</v>
      </c>
      <c r="AL170" s="27">
        <v>20</v>
      </c>
      <c r="AM170" s="27">
        <v>2.5</v>
      </c>
    </row>
    <row r="171" spans="1:39" x14ac:dyDescent="0.2">
      <c r="A171" t="s">
        <v>23</v>
      </c>
      <c r="B171" t="s">
        <v>21</v>
      </c>
      <c r="C171" t="str">
        <f t="shared" si="10"/>
        <v>HonSouth</v>
      </c>
      <c r="D171">
        <v>10</v>
      </c>
      <c r="E171" t="s">
        <v>5</v>
      </c>
      <c r="F171">
        <v>85</v>
      </c>
      <c r="G171" s="23">
        <v>624.10879656214843</v>
      </c>
      <c r="H171">
        <f t="shared" si="11"/>
        <v>2.795260303829846</v>
      </c>
      <c r="I171">
        <f t="shared" si="12"/>
        <v>16.366888562486299</v>
      </c>
      <c r="Z171" s="3" t="s">
        <v>86</v>
      </c>
      <c r="AA171" s="2">
        <v>6</v>
      </c>
      <c r="AK171" s="27" t="s">
        <v>71</v>
      </c>
      <c r="AL171" s="27">
        <v>55</v>
      </c>
      <c r="AM171" s="27">
        <v>1</v>
      </c>
    </row>
    <row r="172" spans="1:39" x14ac:dyDescent="0.2">
      <c r="A172" t="s">
        <v>23</v>
      </c>
      <c r="B172" t="s">
        <v>21</v>
      </c>
      <c r="C172" t="str">
        <f t="shared" si="10"/>
        <v>HonSouth</v>
      </c>
      <c r="D172">
        <v>10</v>
      </c>
      <c r="E172" t="s">
        <v>5</v>
      </c>
      <c r="F172">
        <v>0</v>
      </c>
      <c r="G172" s="23">
        <v>7.9168134870462783</v>
      </c>
      <c r="H172">
        <f t="shared" si="11"/>
        <v>0.89855041347567788</v>
      </c>
      <c r="I172">
        <f t="shared" si="12"/>
        <v>2.4560402865669735</v>
      </c>
      <c r="Z172" s="3" t="s">
        <v>87</v>
      </c>
      <c r="AA172" s="2">
        <v>5</v>
      </c>
      <c r="AK172" s="27" t="s">
        <v>71</v>
      </c>
      <c r="AL172" s="27">
        <v>148</v>
      </c>
      <c r="AM172" s="27">
        <v>2.5</v>
      </c>
    </row>
    <row r="173" spans="1:39" x14ac:dyDescent="0.2">
      <c r="A173" t="s">
        <v>23</v>
      </c>
      <c r="B173" t="s">
        <v>21</v>
      </c>
      <c r="C173" t="str">
        <f t="shared" si="10"/>
        <v>HonSouth</v>
      </c>
      <c r="D173">
        <v>10</v>
      </c>
      <c r="E173" t="s">
        <v>5</v>
      </c>
      <c r="F173">
        <v>0</v>
      </c>
      <c r="G173" s="23">
        <v>1.9603538158400309</v>
      </c>
      <c r="H173">
        <f t="shared" si="11"/>
        <v>0.2923344623765578</v>
      </c>
      <c r="I173">
        <f t="shared" si="12"/>
        <v>1.3395509721248142</v>
      </c>
      <c r="Z173" s="3" t="s">
        <v>88</v>
      </c>
      <c r="AA173" s="2">
        <v>2</v>
      </c>
      <c r="AK173" s="27" t="s">
        <v>71</v>
      </c>
      <c r="AL173" s="27">
        <v>403</v>
      </c>
      <c r="AM173" s="27">
        <v>0</v>
      </c>
    </row>
    <row r="174" spans="1:39" ht="12" thickBot="1" x14ac:dyDescent="0.25">
      <c r="A174" t="s">
        <v>23</v>
      </c>
      <c r="B174" t="s">
        <v>21</v>
      </c>
      <c r="C174" t="str">
        <f t="shared" si="10"/>
        <v>HonSouth</v>
      </c>
      <c r="D174">
        <v>10</v>
      </c>
      <c r="E174" t="s">
        <v>5</v>
      </c>
      <c r="F174">
        <v>40</v>
      </c>
      <c r="G174" s="23">
        <v>57.302650001477829</v>
      </c>
      <c r="H174">
        <f t="shared" si="11"/>
        <v>1.7581747066865312</v>
      </c>
      <c r="I174">
        <f t="shared" si="12"/>
        <v>5.8018376680393793</v>
      </c>
      <c r="Z174" s="3" t="s">
        <v>89</v>
      </c>
      <c r="AA174" s="2">
        <v>1</v>
      </c>
      <c r="AK174" s="27" t="s">
        <v>71</v>
      </c>
      <c r="AL174" s="27">
        <v>1097</v>
      </c>
    </row>
    <row r="175" spans="1:39" x14ac:dyDescent="0.2">
      <c r="A175" t="s">
        <v>23</v>
      </c>
      <c r="B175" t="s">
        <v>21</v>
      </c>
      <c r="C175" t="str">
        <f t="shared" si="10"/>
        <v>HonSouth</v>
      </c>
      <c r="D175">
        <v>10</v>
      </c>
      <c r="E175" t="s">
        <v>5</v>
      </c>
      <c r="F175">
        <v>90</v>
      </c>
      <c r="G175" s="23">
        <v>1837.831702350029</v>
      </c>
      <c r="H175">
        <f t="shared" si="11"/>
        <v>3.2643057387763141</v>
      </c>
      <c r="I175">
        <f t="shared" si="12"/>
        <v>26.161941462859403</v>
      </c>
      <c r="J175" t="s">
        <v>57</v>
      </c>
      <c r="L175" s="5" t="s">
        <v>13</v>
      </c>
      <c r="M175" s="5" t="s">
        <v>15</v>
      </c>
      <c r="Z175" s="3" t="s">
        <v>90</v>
      </c>
      <c r="AA175" s="2">
        <v>0</v>
      </c>
      <c r="AK175" s="27" t="s">
        <v>71</v>
      </c>
      <c r="AL175" s="27">
        <v>2981</v>
      </c>
    </row>
    <row r="176" spans="1:39" x14ac:dyDescent="0.2">
      <c r="A176" t="s">
        <v>23</v>
      </c>
      <c r="B176" t="s">
        <v>21</v>
      </c>
      <c r="C176" t="str">
        <f t="shared" si="10"/>
        <v>HonSouth</v>
      </c>
      <c r="D176">
        <v>1</v>
      </c>
      <c r="E176" t="s">
        <v>9</v>
      </c>
      <c r="F176">
        <v>75</v>
      </c>
      <c r="G176" s="23">
        <v>6813.4076072892021</v>
      </c>
      <c r="H176">
        <f t="shared" si="11"/>
        <v>3.8333643710766769</v>
      </c>
      <c r="I176">
        <f t="shared" si="12"/>
        <v>46.217770688935509</v>
      </c>
      <c r="J176" s="3">
        <v>0</v>
      </c>
      <c r="L176" s="3">
        <v>0</v>
      </c>
      <c r="M176" s="2">
        <v>0</v>
      </c>
      <c r="Z176" s="3" t="s">
        <v>91</v>
      </c>
      <c r="AA176" s="2">
        <v>0</v>
      </c>
      <c r="AK176" s="27" t="s">
        <v>71</v>
      </c>
      <c r="AL176" s="27">
        <v>8103</v>
      </c>
    </row>
    <row r="177" spans="1:39" x14ac:dyDescent="0.2">
      <c r="A177" t="s">
        <v>23</v>
      </c>
      <c r="B177" t="s">
        <v>21</v>
      </c>
      <c r="C177" t="str">
        <f t="shared" si="10"/>
        <v>HonSouth</v>
      </c>
      <c r="D177">
        <v>1</v>
      </c>
      <c r="E177" t="s">
        <v>9</v>
      </c>
      <c r="F177">
        <v>0</v>
      </c>
      <c r="G177" s="23">
        <v>1.4137166941154067</v>
      </c>
      <c r="H177">
        <f t="shared" si="11"/>
        <v>0.15036238646947744</v>
      </c>
      <c r="I177">
        <f t="shared" si="12"/>
        <v>1.1622553520351724</v>
      </c>
      <c r="J177" s="3">
        <v>500</v>
      </c>
      <c r="L177" s="3">
        <v>500</v>
      </c>
      <c r="M177" s="2">
        <v>6</v>
      </c>
      <c r="Z177" s="3" t="s">
        <v>92</v>
      </c>
      <c r="AA177" s="2">
        <v>0</v>
      </c>
      <c r="AK177" s="27" t="s">
        <v>71</v>
      </c>
      <c r="AL177" s="27">
        <v>22026</v>
      </c>
    </row>
    <row r="178" spans="1:39" x14ac:dyDescent="0.2">
      <c r="A178" t="s">
        <v>23</v>
      </c>
      <c r="B178" t="s">
        <v>21</v>
      </c>
      <c r="C178" t="str">
        <f t="shared" si="10"/>
        <v>HonSouth</v>
      </c>
      <c r="D178">
        <v>1</v>
      </c>
      <c r="E178" t="s">
        <v>9</v>
      </c>
      <c r="F178">
        <v>0</v>
      </c>
      <c r="G178" s="23">
        <v>152.00281895128853</v>
      </c>
      <c r="H178">
        <f t="shared" si="11"/>
        <v>2.1818516421792276</v>
      </c>
      <c r="I178">
        <f t="shared" si="12"/>
        <v>8.8627016270132302</v>
      </c>
      <c r="J178" s="3">
        <v>1000</v>
      </c>
      <c r="L178" s="3">
        <v>1000</v>
      </c>
      <c r="M178" s="2">
        <v>4</v>
      </c>
      <c r="Z178" s="3" t="s">
        <v>93</v>
      </c>
      <c r="AA178" s="2">
        <v>0</v>
      </c>
      <c r="AK178" s="27" t="s">
        <v>71</v>
      </c>
      <c r="AL178" s="27">
        <v>59874</v>
      </c>
    </row>
    <row r="179" spans="1:39" x14ac:dyDescent="0.2">
      <c r="A179" t="s">
        <v>23</v>
      </c>
      <c r="B179" t="s">
        <v>21</v>
      </c>
      <c r="C179" t="str">
        <f t="shared" si="10"/>
        <v>HonSouth</v>
      </c>
      <c r="D179">
        <v>1</v>
      </c>
      <c r="E179" t="s">
        <v>9</v>
      </c>
      <c r="F179">
        <v>66</v>
      </c>
      <c r="G179" s="23">
        <v>4621.8357137376179</v>
      </c>
      <c r="H179">
        <f t="shared" si="11"/>
        <v>3.6648145041276736</v>
      </c>
      <c r="I179">
        <f t="shared" si="12"/>
        <v>39.048892082946338</v>
      </c>
      <c r="J179" s="3">
        <v>1500</v>
      </c>
      <c r="L179" s="3">
        <v>1500</v>
      </c>
      <c r="M179" s="2">
        <v>1</v>
      </c>
      <c r="Z179" s="3" t="s">
        <v>94</v>
      </c>
      <c r="AA179" s="2">
        <v>0</v>
      </c>
      <c r="AK179" s="27" t="s">
        <v>71</v>
      </c>
      <c r="AL179" s="27">
        <v>162754</v>
      </c>
    </row>
    <row r="180" spans="1:39" ht="12" thickBot="1" x14ac:dyDescent="0.25">
      <c r="A180" t="s">
        <v>23</v>
      </c>
      <c r="B180" t="s">
        <v>21</v>
      </c>
      <c r="C180" t="str">
        <f t="shared" si="10"/>
        <v>HonSouth</v>
      </c>
      <c r="D180">
        <v>1</v>
      </c>
      <c r="E180" t="s">
        <v>9</v>
      </c>
      <c r="F180">
        <v>0</v>
      </c>
      <c r="G180" s="23">
        <v>2656.5150399122608</v>
      </c>
      <c r="H180">
        <f t="shared" si="11"/>
        <v>3.4243122790194858</v>
      </c>
      <c r="I180">
        <f t="shared" si="12"/>
        <v>30.701523507689746</v>
      </c>
      <c r="J180" s="3">
        <v>2000</v>
      </c>
      <c r="L180" s="3">
        <v>2000</v>
      </c>
      <c r="M180" s="2">
        <v>2</v>
      </c>
      <c r="Z180" s="4" t="s">
        <v>14</v>
      </c>
      <c r="AA180" s="4">
        <v>0</v>
      </c>
    </row>
    <row r="181" spans="1:39" x14ac:dyDescent="0.2">
      <c r="A181" t="s">
        <v>23</v>
      </c>
      <c r="B181" t="s">
        <v>21</v>
      </c>
      <c r="C181" t="str">
        <f t="shared" si="10"/>
        <v>HonSouth</v>
      </c>
      <c r="D181">
        <v>2</v>
      </c>
      <c r="E181" t="s">
        <v>9</v>
      </c>
      <c r="F181">
        <v>0</v>
      </c>
      <c r="G181" s="23">
        <v>4476.7695313654549</v>
      </c>
      <c r="H181">
        <f t="shared" si="11"/>
        <v>3.6509647370386626</v>
      </c>
      <c r="I181">
        <f t="shared" si="12"/>
        <v>38.511801894702444</v>
      </c>
      <c r="J181" s="3">
        <v>2500</v>
      </c>
      <c r="L181" s="3">
        <v>2500</v>
      </c>
      <c r="M181" s="2">
        <v>1</v>
      </c>
      <c r="AA181">
        <f>SUM(AA166:AA180)</f>
        <v>56</v>
      </c>
    </row>
    <row r="182" spans="1:39" x14ac:dyDescent="0.2">
      <c r="A182" t="s">
        <v>23</v>
      </c>
      <c r="B182" t="s">
        <v>21</v>
      </c>
      <c r="C182" t="str">
        <f t="shared" si="10"/>
        <v>HonSouth</v>
      </c>
      <c r="D182">
        <v>2</v>
      </c>
      <c r="E182" t="s">
        <v>9</v>
      </c>
      <c r="F182">
        <v>0</v>
      </c>
      <c r="G182" s="23">
        <v>2356.1944901923448</v>
      </c>
      <c r="H182">
        <f t="shared" si="11"/>
        <v>3.3722111360858338</v>
      </c>
      <c r="I182">
        <f t="shared" si="12"/>
        <v>29.14289477496342</v>
      </c>
      <c r="J182" s="3">
        <v>3000</v>
      </c>
      <c r="L182" s="3">
        <v>3000</v>
      </c>
      <c r="M182" s="2">
        <v>2</v>
      </c>
    </row>
    <row r="183" spans="1:39" x14ac:dyDescent="0.2">
      <c r="A183" t="s">
        <v>23</v>
      </c>
      <c r="B183" t="s">
        <v>21</v>
      </c>
      <c r="C183" t="str">
        <f t="shared" si="10"/>
        <v>HonSouth</v>
      </c>
      <c r="D183">
        <v>2</v>
      </c>
      <c r="E183" t="s">
        <v>9</v>
      </c>
      <c r="F183">
        <v>0</v>
      </c>
      <c r="G183" s="23">
        <v>9801.769079200154</v>
      </c>
      <c r="H183">
        <f t="shared" si="11"/>
        <v>3.9913044667125765</v>
      </c>
      <c r="I183">
        <f t="shared" si="12"/>
        <v>54.125448177960102</v>
      </c>
      <c r="J183" s="3">
        <v>3500</v>
      </c>
      <c r="L183" s="3">
        <v>3500</v>
      </c>
      <c r="M183" s="2">
        <v>1</v>
      </c>
    </row>
    <row r="184" spans="1:39" x14ac:dyDescent="0.2">
      <c r="A184" t="s">
        <v>23</v>
      </c>
      <c r="B184" t="s">
        <v>21</v>
      </c>
      <c r="C184" t="str">
        <f t="shared" si="10"/>
        <v>HonSouth</v>
      </c>
      <c r="D184">
        <v>3</v>
      </c>
      <c r="E184" t="s">
        <v>9</v>
      </c>
      <c r="F184">
        <v>0</v>
      </c>
      <c r="G184" s="23">
        <v>901.24439249857187</v>
      </c>
      <c r="H184">
        <f t="shared" si="11"/>
        <v>2.9548425755754701</v>
      </c>
      <c r="I184">
        <f t="shared" si="12"/>
        <v>19.198700137604384</v>
      </c>
      <c r="J184" s="3">
        <v>4000</v>
      </c>
      <c r="L184" s="3">
        <v>4000</v>
      </c>
      <c r="M184" s="2">
        <v>1</v>
      </c>
    </row>
    <row r="185" spans="1:39" x14ac:dyDescent="0.2">
      <c r="A185" t="s">
        <v>23</v>
      </c>
      <c r="B185" t="s">
        <v>21</v>
      </c>
      <c r="C185" t="str">
        <f t="shared" si="10"/>
        <v>HonSouth</v>
      </c>
      <c r="D185">
        <v>3</v>
      </c>
      <c r="E185" t="s">
        <v>9</v>
      </c>
      <c r="F185">
        <v>0</v>
      </c>
      <c r="G185" s="23">
        <v>259.49555318651687</v>
      </c>
      <c r="H185">
        <f t="shared" si="11"/>
        <v>2.4141299200145161</v>
      </c>
      <c r="I185">
        <f t="shared" si="12"/>
        <v>11.180038596641577</v>
      </c>
      <c r="J185" s="3">
        <v>4500</v>
      </c>
      <c r="L185" s="3">
        <v>4500</v>
      </c>
      <c r="M185" s="2">
        <v>1</v>
      </c>
    </row>
    <row r="186" spans="1:39" x14ac:dyDescent="0.2">
      <c r="A186" t="s">
        <v>23</v>
      </c>
      <c r="B186" t="s">
        <v>21</v>
      </c>
      <c r="C186" t="str">
        <f t="shared" si="10"/>
        <v>HonSouth</v>
      </c>
      <c r="D186">
        <v>5</v>
      </c>
      <c r="E186" t="s">
        <v>9</v>
      </c>
      <c r="F186">
        <v>10</v>
      </c>
      <c r="G186" s="23">
        <v>7908.8966735592312</v>
      </c>
      <c r="H186">
        <f t="shared" si="11"/>
        <v>3.8981159017016602</v>
      </c>
      <c r="I186">
        <f t="shared" si="12"/>
        <v>49.309457665252438</v>
      </c>
      <c r="J186" s="3">
        <v>5000</v>
      </c>
      <c r="L186" s="3">
        <v>5000</v>
      </c>
      <c r="M186" s="2">
        <v>2</v>
      </c>
    </row>
    <row r="187" spans="1:39" ht="12" thickBot="1" x14ac:dyDescent="0.25">
      <c r="A187" t="s">
        <v>23</v>
      </c>
      <c r="B187" t="s">
        <v>21</v>
      </c>
      <c r="C187" t="str">
        <f t="shared" si="10"/>
        <v>HonSouth</v>
      </c>
      <c r="D187">
        <v>5</v>
      </c>
      <c r="E187" t="s">
        <v>9</v>
      </c>
      <c r="F187">
        <v>0</v>
      </c>
      <c r="G187" s="23">
        <v>32.829643230013332</v>
      </c>
      <c r="H187">
        <f t="shared" si="11"/>
        <v>1.5162661631412067</v>
      </c>
      <c r="I187">
        <f t="shared" si="12"/>
        <v>4.5551850844755837</v>
      </c>
      <c r="J187" s="3">
        <v>5500</v>
      </c>
      <c r="L187" s="3">
        <v>5500</v>
      </c>
      <c r="M187" s="2">
        <v>1</v>
      </c>
    </row>
    <row r="188" spans="1:39" x14ac:dyDescent="0.2">
      <c r="A188" t="s">
        <v>23</v>
      </c>
      <c r="B188" t="s">
        <v>21</v>
      </c>
      <c r="C188" t="str">
        <f t="shared" si="10"/>
        <v>HonSouth</v>
      </c>
      <c r="D188">
        <v>5</v>
      </c>
      <c r="E188" t="s">
        <v>9</v>
      </c>
      <c r="F188">
        <v>5</v>
      </c>
      <c r="G188" s="23">
        <v>2830.2608216190451</v>
      </c>
      <c r="H188">
        <f t="shared" si="11"/>
        <v>3.4518264596127772</v>
      </c>
      <c r="I188">
        <f t="shared" si="12"/>
        <v>31.557979077030843</v>
      </c>
      <c r="J188" s="3">
        <v>6000</v>
      </c>
      <c r="L188" s="3">
        <v>6000</v>
      </c>
      <c r="M188" s="2">
        <v>0</v>
      </c>
      <c r="Z188" s="5" t="s">
        <v>13</v>
      </c>
      <c r="AA188" s="5" t="s">
        <v>15</v>
      </c>
      <c r="AK188" s="27" t="s">
        <v>72</v>
      </c>
      <c r="AL188" s="27">
        <v>0</v>
      </c>
      <c r="AM188" s="27">
        <v>0</v>
      </c>
    </row>
    <row r="189" spans="1:39" x14ac:dyDescent="0.2">
      <c r="A189" t="s">
        <v>23</v>
      </c>
      <c r="B189" t="s">
        <v>21</v>
      </c>
      <c r="C189" t="str">
        <f t="shared" si="10"/>
        <v>HonSouth</v>
      </c>
      <c r="D189">
        <v>6</v>
      </c>
      <c r="E189" t="s">
        <v>9</v>
      </c>
      <c r="F189">
        <v>30</v>
      </c>
      <c r="G189" s="23">
        <v>376.99111843077515</v>
      </c>
      <c r="H189">
        <f t="shared" si="11"/>
        <v>2.5763311187417588</v>
      </c>
      <c r="I189">
        <f t="shared" si="12"/>
        <v>13.148808139567366</v>
      </c>
      <c r="J189" s="3">
        <v>6500</v>
      </c>
      <c r="L189" s="3">
        <v>6500</v>
      </c>
      <c r="M189" s="2">
        <v>0</v>
      </c>
      <c r="Z189" s="3" t="s">
        <v>81</v>
      </c>
      <c r="AA189" s="2">
        <v>4</v>
      </c>
      <c r="AK189" s="27" t="s">
        <v>72</v>
      </c>
      <c r="AL189" s="27">
        <v>0.37</v>
      </c>
      <c r="AM189" s="27">
        <v>0</v>
      </c>
    </row>
    <row r="190" spans="1:39" x14ac:dyDescent="0.2">
      <c r="A190" t="s">
        <v>23</v>
      </c>
      <c r="B190" t="s">
        <v>21</v>
      </c>
      <c r="C190" t="str">
        <f t="shared" si="10"/>
        <v>HonSouth</v>
      </c>
      <c r="D190">
        <v>6</v>
      </c>
      <c r="E190" t="s">
        <v>9</v>
      </c>
      <c r="F190">
        <v>0</v>
      </c>
      <c r="G190" s="23">
        <v>730.02759287792821</v>
      </c>
      <c r="H190">
        <f t="shared" si="11"/>
        <v>2.8633392754740887</v>
      </c>
      <c r="I190">
        <f t="shared" si="12"/>
        <v>17.519933248328737</v>
      </c>
      <c r="J190" s="3">
        <v>7000</v>
      </c>
      <c r="L190" s="3">
        <v>7000</v>
      </c>
      <c r="M190" s="2">
        <v>1</v>
      </c>
      <c r="Z190" s="3" t="s">
        <v>82</v>
      </c>
      <c r="AA190" s="2">
        <v>2</v>
      </c>
      <c r="AK190" s="27" t="s">
        <v>72</v>
      </c>
      <c r="AL190" s="27">
        <v>1</v>
      </c>
      <c r="AM190" s="27">
        <v>1.25</v>
      </c>
    </row>
    <row r="191" spans="1:39" x14ac:dyDescent="0.2">
      <c r="A191" t="s">
        <v>23</v>
      </c>
      <c r="B191" t="s">
        <v>21</v>
      </c>
      <c r="C191" t="str">
        <f t="shared" si="10"/>
        <v>HonSouth</v>
      </c>
      <c r="D191">
        <v>6</v>
      </c>
      <c r="E191" t="s">
        <v>9</v>
      </c>
      <c r="F191">
        <v>0</v>
      </c>
      <c r="G191" s="23">
        <v>3110.1767270538953</v>
      </c>
      <c r="H191">
        <f t="shared" si="11"/>
        <v>3.4927850672916838</v>
      </c>
      <c r="I191">
        <f t="shared" si="12"/>
        <v>32.877386048679533</v>
      </c>
      <c r="J191" s="3">
        <v>7500</v>
      </c>
      <c r="L191" s="3">
        <v>7500</v>
      </c>
      <c r="M191" s="2">
        <v>0</v>
      </c>
      <c r="Z191" s="30" t="s">
        <v>83</v>
      </c>
      <c r="AA191" s="2">
        <v>4</v>
      </c>
      <c r="AK191" s="27" t="s">
        <v>72</v>
      </c>
      <c r="AL191" s="27">
        <v>3</v>
      </c>
      <c r="AM191" s="27">
        <v>15</v>
      </c>
    </row>
    <row r="192" spans="1:39" x14ac:dyDescent="0.2">
      <c r="A192" t="s">
        <v>23</v>
      </c>
      <c r="B192" t="s">
        <v>21</v>
      </c>
      <c r="C192" t="str">
        <f t="shared" si="10"/>
        <v>HonSouth</v>
      </c>
      <c r="D192">
        <v>6</v>
      </c>
      <c r="E192" t="s">
        <v>9</v>
      </c>
      <c r="F192">
        <v>0</v>
      </c>
      <c r="G192" s="23">
        <v>1884.9555921538758</v>
      </c>
      <c r="H192">
        <f t="shared" si="11"/>
        <v>3.2753011230777775</v>
      </c>
      <c r="I192">
        <f t="shared" si="12"/>
        <v>26.451189344997374</v>
      </c>
      <c r="J192" s="3">
        <v>8000</v>
      </c>
      <c r="L192" s="3">
        <v>8000</v>
      </c>
      <c r="M192" s="2">
        <v>1</v>
      </c>
      <c r="Z192" s="30" t="s">
        <v>84</v>
      </c>
      <c r="AA192" s="2">
        <v>4</v>
      </c>
      <c r="AK192" s="27" t="s">
        <v>72</v>
      </c>
      <c r="AL192" s="27">
        <v>7</v>
      </c>
      <c r="AM192" s="27">
        <v>28.333333333333336</v>
      </c>
    </row>
    <row r="193" spans="1:39" x14ac:dyDescent="0.2">
      <c r="A193" t="s">
        <v>23</v>
      </c>
      <c r="B193" t="s">
        <v>21</v>
      </c>
      <c r="C193" t="str">
        <f t="shared" si="10"/>
        <v>HonSouth</v>
      </c>
      <c r="D193">
        <v>7</v>
      </c>
      <c r="E193" t="s">
        <v>9</v>
      </c>
      <c r="F193">
        <v>15</v>
      </c>
      <c r="G193" s="23">
        <v>8035.5656893519727</v>
      </c>
      <c r="H193">
        <f t="shared" si="11"/>
        <v>3.9050164557249096</v>
      </c>
      <c r="I193">
        <f t="shared" si="12"/>
        <v>49.650896946956351</v>
      </c>
      <c r="J193" s="3">
        <v>8500</v>
      </c>
      <c r="L193" s="3">
        <v>8500</v>
      </c>
      <c r="M193" s="2">
        <v>1</v>
      </c>
      <c r="Z193" s="30" t="s">
        <v>85</v>
      </c>
      <c r="AA193" s="2">
        <v>3</v>
      </c>
      <c r="AK193" s="27" t="s">
        <v>72</v>
      </c>
      <c r="AL193" s="27">
        <v>20</v>
      </c>
      <c r="AM193" s="27">
        <v>19</v>
      </c>
    </row>
    <row r="194" spans="1:39" x14ac:dyDescent="0.2">
      <c r="A194" t="s">
        <v>23</v>
      </c>
      <c r="B194" t="s">
        <v>21</v>
      </c>
      <c r="C194" t="str">
        <f t="shared" si="10"/>
        <v>HonSouth</v>
      </c>
      <c r="D194">
        <v>8</v>
      </c>
      <c r="E194" t="s">
        <v>9</v>
      </c>
      <c r="F194">
        <v>0</v>
      </c>
      <c r="G194" s="23">
        <v>1295.9069696057895</v>
      </c>
      <c r="H194">
        <f t="shared" si="11"/>
        <v>3.1125738255800779</v>
      </c>
      <c r="I194">
        <f t="shared" si="12"/>
        <v>22.478826587093145</v>
      </c>
      <c r="J194" s="3">
        <v>9000</v>
      </c>
      <c r="L194" s="3">
        <v>9000</v>
      </c>
      <c r="M194" s="2">
        <v>0</v>
      </c>
      <c r="Z194" s="3" t="s">
        <v>86</v>
      </c>
      <c r="AA194" s="2">
        <v>5</v>
      </c>
      <c r="AK194" s="27" t="s">
        <v>72</v>
      </c>
      <c r="AL194" s="27">
        <v>55</v>
      </c>
      <c r="AM194" s="27">
        <v>2.5</v>
      </c>
    </row>
    <row r="195" spans="1:39" x14ac:dyDescent="0.2">
      <c r="A195" t="s">
        <v>23</v>
      </c>
      <c r="B195" t="s">
        <v>21</v>
      </c>
      <c r="C195" t="str">
        <f t="shared" ref="C195:C258" si="13">LEFT(A195,3)&amp;B195</f>
        <v>HonSouth</v>
      </c>
      <c r="D195">
        <v>8</v>
      </c>
      <c r="E195" t="s">
        <v>9</v>
      </c>
      <c r="F195">
        <v>0</v>
      </c>
      <c r="G195" s="23">
        <v>1611.6370312915637</v>
      </c>
      <c r="H195">
        <f t="shared" ref="H195:H258" si="14">LOG10(G195)</f>
        <v>3.2072672378059499</v>
      </c>
      <c r="I195">
        <f t="shared" ref="I195:I258" si="15">EXP(H195)</f>
        <v>24.711463315298939</v>
      </c>
      <c r="J195" s="3">
        <v>9500</v>
      </c>
      <c r="L195" s="3">
        <v>9500</v>
      </c>
      <c r="M195" s="2">
        <v>0</v>
      </c>
      <c r="Z195" s="3" t="s">
        <v>87</v>
      </c>
      <c r="AA195" s="2">
        <v>2</v>
      </c>
      <c r="AK195" s="27" t="s">
        <v>72</v>
      </c>
      <c r="AL195" s="27">
        <v>148</v>
      </c>
      <c r="AM195" s="27">
        <v>95</v>
      </c>
    </row>
    <row r="196" spans="1:39" x14ac:dyDescent="0.2">
      <c r="A196" t="s">
        <v>23</v>
      </c>
      <c r="B196" t="s">
        <v>21</v>
      </c>
      <c r="C196" t="str">
        <f t="shared" si="13"/>
        <v>HonSouth</v>
      </c>
      <c r="D196">
        <v>8</v>
      </c>
      <c r="E196" t="s">
        <v>9</v>
      </c>
      <c r="F196">
        <v>0</v>
      </c>
      <c r="G196" s="23">
        <v>4948.0084294039243</v>
      </c>
      <c r="H196">
        <f t="shared" si="14"/>
        <v>3.6944304308197533</v>
      </c>
      <c r="I196">
        <f t="shared" si="15"/>
        <v>40.222656476958953</v>
      </c>
      <c r="J196" s="3">
        <v>10000</v>
      </c>
      <c r="L196" s="3">
        <v>10000</v>
      </c>
      <c r="M196" s="2">
        <v>1</v>
      </c>
      <c r="Z196" s="3" t="s">
        <v>88</v>
      </c>
      <c r="AA196" s="2">
        <v>1</v>
      </c>
      <c r="AK196" s="27" t="s">
        <v>72</v>
      </c>
      <c r="AL196" s="27">
        <v>403</v>
      </c>
    </row>
    <row r="197" spans="1:39" ht="12" thickBot="1" x14ac:dyDescent="0.25">
      <c r="A197" t="s">
        <v>23</v>
      </c>
      <c r="B197" t="s">
        <v>21</v>
      </c>
      <c r="C197" t="str">
        <f t="shared" si="13"/>
        <v>HonSouth</v>
      </c>
      <c r="D197">
        <v>9</v>
      </c>
      <c r="E197" t="s">
        <v>9</v>
      </c>
      <c r="F197">
        <v>0</v>
      </c>
      <c r="G197" s="23">
        <v>10748.173866094079</v>
      </c>
      <c r="H197">
        <f t="shared" si="14"/>
        <v>4.0313346831123136</v>
      </c>
      <c r="I197">
        <f t="shared" si="15"/>
        <v>56.336051868557497</v>
      </c>
      <c r="L197" s="4" t="s">
        <v>14</v>
      </c>
      <c r="M197" s="4">
        <v>1</v>
      </c>
      <c r="Z197" s="3" t="s">
        <v>89</v>
      </c>
      <c r="AA197" s="2">
        <v>0</v>
      </c>
      <c r="AK197" s="27" t="s">
        <v>72</v>
      </c>
      <c r="AL197" s="27">
        <v>1097</v>
      </c>
    </row>
    <row r="198" spans="1:39" x14ac:dyDescent="0.2">
      <c r="A198" t="s">
        <v>23</v>
      </c>
      <c r="B198" t="s">
        <v>21</v>
      </c>
      <c r="C198" t="str">
        <f t="shared" si="13"/>
        <v>HonSouth</v>
      </c>
      <c r="D198">
        <v>9</v>
      </c>
      <c r="E198" t="s">
        <v>9</v>
      </c>
      <c r="F198">
        <v>0</v>
      </c>
      <c r="G198" s="23">
        <v>934.62381444296352</v>
      </c>
      <c r="H198">
        <f t="shared" si="14"/>
        <v>2.9706368427587022</v>
      </c>
      <c r="I198">
        <f t="shared" si="15"/>
        <v>19.504336837374503</v>
      </c>
      <c r="Z198" s="3" t="s">
        <v>90</v>
      </c>
      <c r="AA198" s="2">
        <v>0</v>
      </c>
      <c r="AK198" s="27" t="s">
        <v>72</v>
      </c>
      <c r="AL198" s="27">
        <v>2981</v>
      </c>
    </row>
    <row r="199" spans="1:39" x14ac:dyDescent="0.2">
      <c r="A199" t="s">
        <v>23</v>
      </c>
      <c r="B199" t="s">
        <v>21</v>
      </c>
      <c r="C199" t="str">
        <f t="shared" si="13"/>
        <v>HonSouth</v>
      </c>
      <c r="D199">
        <v>9</v>
      </c>
      <c r="E199" t="s">
        <v>9</v>
      </c>
      <c r="F199">
        <v>0</v>
      </c>
      <c r="G199" s="23">
        <v>5497.7871437821377</v>
      </c>
      <c r="H199">
        <f t="shared" si="14"/>
        <v>3.7401879213804281</v>
      </c>
      <c r="I199">
        <f t="shared" si="15"/>
        <v>42.105902020802105</v>
      </c>
      <c r="Z199" s="3" t="s">
        <v>91</v>
      </c>
      <c r="AA199" s="2">
        <v>0</v>
      </c>
      <c r="AK199" s="27" t="s">
        <v>72</v>
      </c>
      <c r="AL199" s="27">
        <v>8103</v>
      </c>
    </row>
    <row r="200" spans="1:39" x14ac:dyDescent="0.2">
      <c r="A200" t="s">
        <v>23</v>
      </c>
      <c r="B200" t="s">
        <v>21</v>
      </c>
      <c r="C200" t="str">
        <f t="shared" si="13"/>
        <v>HonSouth</v>
      </c>
      <c r="D200">
        <v>10</v>
      </c>
      <c r="E200" t="s">
        <v>9</v>
      </c>
      <c r="F200">
        <v>0</v>
      </c>
      <c r="G200" s="23">
        <v>512.66079717605044</v>
      </c>
      <c r="H200">
        <f t="shared" si="14"/>
        <v>2.7098301085052197</v>
      </c>
      <c r="I200">
        <f t="shared" si="15"/>
        <v>15.026722385676324</v>
      </c>
      <c r="Z200" s="3" t="s">
        <v>92</v>
      </c>
      <c r="AA200" s="2">
        <v>0</v>
      </c>
      <c r="AK200" s="27" t="s">
        <v>72</v>
      </c>
      <c r="AL200" s="27">
        <v>22026</v>
      </c>
    </row>
    <row r="201" spans="1:39" ht="12" thickBot="1" x14ac:dyDescent="0.25">
      <c r="A201" t="s">
        <v>23</v>
      </c>
      <c r="B201" t="s">
        <v>21</v>
      </c>
      <c r="C201" t="str">
        <f t="shared" si="13"/>
        <v>HonSouth</v>
      </c>
      <c r="D201">
        <v>10</v>
      </c>
      <c r="E201" t="s">
        <v>9</v>
      </c>
      <c r="F201">
        <v>0</v>
      </c>
      <c r="G201" s="23">
        <v>3544.9731503107237</v>
      </c>
      <c r="H201">
        <f t="shared" si="14"/>
        <v>3.5496129501774627</v>
      </c>
      <c r="I201">
        <f t="shared" si="15"/>
        <v>34.799845606559273</v>
      </c>
      <c r="Z201" s="3" t="s">
        <v>93</v>
      </c>
      <c r="AA201" s="2">
        <v>0</v>
      </c>
      <c r="AK201" s="27" t="s">
        <v>72</v>
      </c>
      <c r="AL201" s="27">
        <v>59874</v>
      </c>
    </row>
    <row r="202" spans="1:39" x14ac:dyDescent="0.2">
      <c r="A202" t="s">
        <v>23</v>
      </c>
      <c r="B202" t="s">
        <v>21</v>
      </c>
      <c r="C202" t="str">
        <f t="shared" si="13"/>
        <v>HonSouth</v>
      </c>
      <c r="D202">
        <v>10</v>
      </c>
      <c r="E202" t="s">
        <v>9</v>
      </c>
      <c r="F202">
        <v>10</v>
      </c>
      <c r="G202" s="23">
        <v>168.59042816224263</v>
      </c>
      <c r="H202">
        <f t="shared" si="14"/>
        <v>2.2268329136201257</v>
      </c>
      <c r="I202">
        <f t="shared" si="15"/>
        <v>9.2704591919454185</v>
      </c>
      <c r="J202" t="s">
        <v>55</v>
      </c>
      <c r="L202" s="5" t="s">
        <v>13</v>
      </c>
      <c r="M202" s="5" t="s">
        <v>15</v>
      </c>
      <c r="Z202" s="3" t="s">
        <v>94</v>
      </c>
      <c r="AA202" s="2">
        <v>0</v>
      </c>
      <c r="AK202" s="27" t="s">
        <v>72</v>
      </c>
      <c r="AL202" s="27">
        <v>162754</v>
      </c>
    </row>
    <row r="203" spans="1:39" ht="12" thickBot="1" x14ac:dyDescent="0.25">
      <c r="A203" t="s">
        <v>24</v>
      </c>
      <c r="B203" t="s">
        <v>22</v>
      </c>
      <c r="C203" t="str">
        <f t="shared" si="13"/>
        <v>OloOff</v>
      </c>
      <c r="D203">
        <v>1</v>
      </c>
      <c r="E203" t="s">
        <v>6</v>
      </c>
      <c r="F203">
        <v>5</v>
      </c>
      <c r="G203" s="23">
        <v>763.24993518964027</v>
      </c>
      <c r="H203">
        <f t="shared" si="14"/>
        <v>2.882666776093159</v>
      </c>
      <c r="I203">
        <f t="shared" si="15"/>
        <v>17.861843258627339</v>
      </c>
      <c r="J203" s="3">
        <v>0</v>
      </c>
      <c r="L203" s="3">
        <v>0</v>
      </c>
      <c r="M203" s="2">
        <v>0</v>
      </c>
      <c r="Z203" s="4" t="s">
        <v>14</v>
      </c>
      <c r="AA203" s="4">
        <v>0</v>
      </c>
    </row>
    <row r="204" spans="1:39" x14ac:dyDescent="0.2">
      <c r="A204" t="s">
        <v>24</v>
      </c>
      <c r="B204" t="s">
        <v>22</v>
      </c>
      <c r="C204" t="str">
        <f t="shared" si="13"/>
        <v>OloOff</v>
      </c>
      <c r="D204">
        <v>1</v>
      </c>
      <c r="E204" t="s">
        <v>6</v>
      </c>
      <c r="F204">
        <v>0</v>
      </c>
      <c r="G204" s="23">
        <v>286.67032964006864</v>
      </c>
      <c r="H204">
        <f t="shared" si="14"/>
        <v>2.4573827458226463</v>
      </c>
      <c r="I204">
        <f t="shared" si="15"/>
        <v>11.674217127224356</v>
      </c>
      <c r="J204" s="3">
        <v>500</v>
      </c>
      <c r="L204" s="3">
        <v>500</v>
      </c>
      <c r="M204" s="2">
        <v>18</v>
      </c>
      <c r="AA204">
        <f>SUM(AA189:AA203)</f>
        <v>25</v>
      </c>
    </row>
    <row r="205" spans="1:39" x14ac:dyDescent="0.2">
      <c r="A205" t="s">
        <v>24</v>
      </c>
      <c r="B205" t="s">
        <v>22</v>
      </c>
      <c r="C205" t="str">
        <f t="shared" si="13"/>
        <v>OloOff</v>
      </c>
      <c r="D205">
        <v>2</v>
      </c>
      <c r="E205" t="s">
        <v>6</v>
      </c>
      <c r="F205">
        <v>5</v>
      </c>
      <c r="G205" s="23">
        <v>2222.2055635167399</v>
      </c>
      <c r="H205">
        <f t="shared" si="14"/>
        <v>3.3467842305597135</v>
      </c>
      <c r="I205">
        <f t="shared" si="15"/>
        <v>28.411222641953479</v>
      </c>
      <c r="J205" s="3">
        <v>1000</v>
      </c>
      <c r="L205" s="3">
        <v>1000</v>
      </c>
      <c r="M205" s="2">
        <v>4</v>
      </c>
    </row>
    <row r="206" spans="1:39" x14ac:dyDescent="0.2">
      <c r="A206" t="s">
        <v>24</v>
      </c>
      <c r="B206" t="s">
        <v>22</v>
      </c>
      <c r="C206" t="str">
        <f t="shared" si="13"/>
        <v>OloOff</v>
      </c>
      <c r="D206">
        <v>2</v>
      </c>
      <c r="E206" t="s">
        <v>6</v>
      </c>
      <c r="F206">
        <v>0</v>
      </c>
      <c r="G206" s="23">
        <v>24.347343065320896</v>
      </c>
      <c r="H206">
        <f t="shared" si="14"/>
        <v>1.386451575200444</v>
      </c>
      <c r="I206">
        <f t="shared" si="15"/>
        <v>4.0006289057573383</v>
      </c>
      <c r="J206" s="3">
        <v>1500</v>
      </c>
      <c r="L206" s="3">
        <v>1500</v>
      </c>
      <c r="M206" s="2">
        <v>3</v>
      </c>
    </row>
    <row r="207" spans="1:39" x14ac:dyDescent="0.2">
      <c r="A207" t="s">
        <v>24</v>
      </c>
      <c r="B207" t="s">
        <v>22</v>
      </c>
      <c r="C207" t="str">
        <f t="shared" si="13"/>
        <v>OloOff</v>
      </c>
      <c r="D207">
        <v>2</v>
      </c>
      <c r="E207" t="s">
        <v>6</v>
      </c>
      <c r="F207">
        <v>0</v>
      </c>
      <c r="G207" s="23">
        <v>52.778756580308524</v>
      </c>
      <c r="H207">
        <f t="shared" si="14"/>
        <v>1.7224591544199968</v>
      </c>
      <c r="I207">
        <f t="shared" si="15"/>
        <v>5.5982785820345891</v>
      </c>
      <c r="J207" s="3">
        <v>2000</v>
      </c>
      <c r="L207" s="3">
        <v>2000</v>
      </c>
      <c r="M207" s="2">
        <v>2</v>
      </c>
    </row>
    <row r="208" spans="1:39" x14ac:dyDescent="0.2">
      <c r="A208" t="s">
        <v>24</v>
      </c>
      <c r="B208" t="s">
        <v>22</v>
      </c>
      <c r="C208" t="str">
        <f t="shared" si="13"/>
        <v>OloOff</v>
      </c>
      <c r="D208">
        <v>2</v>
      </c>
      <c r="E208" t="s">
        <v>6</v>
      </c>
      <c r="F208">
        <v>25</v>
      </c>
      <c r="G208" s="23">
        <v>407.49598309713201</v>
      </c>
      <c r="H208">
        <f t="shared" si="14"/>
        <v>2.6101233320272881</v>
      </c>
      <c r="I208">
        <f t="shared" si="15"/>
        <v>13.600728153772074</v>
      </c>
      <c r="J208" s="3">
        <v>2500</v>
      </c>
      <c r="L208" s="3">
        <v>2500</v>
      </c>
      <c r="M208" s="2">
        <v>1</v>
      </c>
    </row>
    <row r="209" spans="1:39" x14ac:dyDescent="0.2">
      <c r="A209" t="s">
        <v>24</v>
      </c>
      <c r="B209" t="s">
        <v>22</v>
      </c>
      <c r="C209" t="str">
        <f t="shared" si="13"/>
        <v>OloOff</v>
      </c>
      <c r="D209">
        <v>2</v>
      </c>
      <c r="E209" t="s">
        <v>6</v>
      </c>
      <c r="F209">
        <v>2</v>
      </c>
      <c r="G209" s="23">
        <v>124.94113983326611</v>
      </c>
      <c r="H209">
        <f t="shared" si="14"/>
        <v>2.0967054636801143</v>
      </c>
      <c r="I209">
        <f t="shared" si="15"/>
        <v>8.1393104382475006</v>
      </c>
      <c r="J209" s="3">
        <v>3000</v>
      </c>
      <c r="L209" s="3">
        <v>3000</v>
      </c>
      <c r="M209" s="2">
        <v>0</v>
      </c>
    </row>
    <row r="210" spans="1:39" ht="12" thickBot="1" x14ac:dyDescent="0.25">
      <c r="A210" t="s">
        <v>24</v>
      </c>
      <c r="B210" t="s">
        <v>22</v>
      </c>
      <c r="C210" t="str">
        <f t="shared" si="13"/>
        <v>OloOff</v>
      </c>
      <c r="D210">
        <v>3</v>
      </c>
      <c r="E210" t="s">
        <v>6</v>
      </c>
      <c r="F210">
        <v>2</v>
      </c>
      <c r="G210" s="23">
        <v>1570.1680082641785</v>
      </c>
      <c r="H210">
        <f t="shared" si="14"/>
        <v>3.1959461244845651</v>
      </c>
      <c r="I210">
        <f t="shared" si="15"/>
        <v>24.433279684146584</v>
      </c>
      <c r="J210" s="3">
        <v>3500</v>
      </c>
      <c r="L210" s="3">
        <v>3500</v>
      </c>
      <c r="M210" s="2">
        <v>2</v>
      </c>
    </row>
    <row r="211" spans="1:39" x14ac:dyDescent="0.2">
      <c r="A211" t="s">
        <v>24</v>
      </c>
      <c r="B211" t="s">
        <v>22</v>
      </c>
      <c r="C211" t="str">
        <f t="shared" si="13"/>
        <v>OloOff</v>
      </c>
      <c r="D211">
        <v>3</v>
      </c>
      <c r="E211" t="s">
        <v>6</v>
      </c>
      <c r="F211">
        <v>66</v>
      </c>
      <c r="G211" s="23">
        <v>446.48314792818132</v>
      </c>
      <c r="H211">
        <f t="shared" si="14"/>
        <v>2.6498050715114241</v>
      </c>
      <c r="I211">
        <f t="shared" si="15"/>
        <v>14.151279888904265</v>
      </c>
      <c r="J211" s="3">
        <v>4000</v>
      </c>
      <c r="L211" s="3">
        <v>4000</v>
      </c>
      <c r="M211" s="2">
        <v>2</v>
      </c>
      <c r="Z211" s="5" t="s">
        <v>13</v>
      </c>
      <c r="AA211" s="5" t="s">
        <v>15</v>
      </c>
      <c r="AK211" s="27" t="s">
        <v>67</v>
      </c>
      <c r="AL211" s="27">
        <v>0</v>
      </c>
    </row>
    <row r="212" spans="1:39" x14ac:dyDescent="0.2">
      <c r="A212" t="s">
        <v>24</v>
      </c>
      <c r="B212" t="s">
        <v>22</v>
      </c>
      <c r="C212" t="str">
        <f t="shared" si="13"/>
        <v>OloOff</v>
      </c>
      <c r="D212">
        <v>3</v>
      </c>
      <c r="E212" t="s">
        <v>6</v>
      </c>
      <c r="F212">
        <v>40</v>
      </c>
      <c r="G212" s="23">
        <v>3262.5439707529999</v>
      </c>
      <c r="H212">
        <f t="shared" si="14"/>
        <v>3.5135563735652515</v>
      </c>
      <c r="I212">
        <f t="shared" si="15"/>
        <v>33.567434093652835</v>
      </c>
      <c r="J212" s="3">
        <v>4500</v>
      </c>
      <c r="L212" s="3">
        <v>4500</v>
      </c>
      <c r="M212" s="2">
        <v>0</v>
      </c>
      <c r="Z212" s="3" t="s">
        <v>81</v>
      </c>
      <c r="AA212" s="2">
        <v>0</v>
      </c>
      <c r="AK212" s="27" t="s">
        <v>67</v>
      </c>
      <c r="AL212" s="27">
        <v>0.37</v>
      </c>
    </row>
    <row r="213" spans="1:39" x14ac:dyDescent="0.2">
      <c r="A213" t="s">
        <v>24</v>
      </c>
      <c r="B213" t="s">
        <v>22</v>
      </c>
      <c r="C213" t="str">
        <f t="shared" si="13"/>
        <v>OloOff</v>
      </c>
      <c r="D213">
        <v>3</v>
      </c>
      <c r="E213" t="s">
        <v>6</v>
      </c>
      <c r="F213">
        <v>0</v>
      </c>
      <c r="G213" s="23">
        <v>27.771679057733778</v>
      </c>
      <c r="H213">
        <f t="shared" si="14"/>
        <v>1.443602137707207</v>
      </c>
      <c r="I213">
        <f t="shared" si="15"/>
        <v>4.2359267600578097</v>
      </c>
      <c r="J213" s="3">
        <v>5000</v>
      </c>
      <c r="L213" s="3">
        <v>5000</v>
      </c>
      <c r="M213" s="2">
        <v>0</v>
      </c>
      <c r="Z213" s="3" t="s">
        <v>82</v>
      </c>
      <c r="AA213" s="2">
        <v>0</v>
      </c>
      <c r="AK213" s="27" t="s">
        <v>67</v>
      </c>
      <c r="AL213" s="27">
        <v>1</v>
      </c>
    </row>
    <row r="214" spans="1:39" x14ac:dyDescent="0.2">
      <c r="A214" t="s">
        <v>24</v>
      </c>
      <c r="B214" t="s">
        <v>22</v>
      </c>
      <c r="C214" t="str">
        <f t="shared" si="13"/>
        <v>OloOff</v>
      </c>
      <c r="D214">
        <v>3</v>
      </c>
      <c r="E214" t="s">
        <v>6</v>
      </c>
      <c r="F214">
        <v>0</v>
      </c>
      <c r="G214" s="23">
        <v>4.3982297150257104</v>
      </c>
      <c r="H214">
        <f t="shared" si="14"/>
        <v>0.64327790837237186</v>
      </c>
      <c r="I214">
        <f t="shared" si="15"/>
        <v>1.9027075695419813</v>
      </c>
      <c r="J214" s="3">
        <v>5500</v>
      </c>
      <c r="L214" s="3">
        <v>5500</v>
      </c>
      <c r="M214" s="2">
        <v>1</v>
      </c>
      <c r="Z214" s="30" t="s">
        <v>83</v>
      </c>
      <c r="AA214" s="2">
        <v>0</v>
      </c>
      <c r="AK214" s="27" t="s">
        <v>67</v>
      </c>
      <c r="AL214" s="27">
        <v>3</v>
      </c>
      <c r="AM214" s="27">
        <v>0</v>
      </c>
    </row>
    <row r="215" spans="1:39" x14ac:dyDescent="0.2">
      <c r="A215" t="s">
        <v>24</v>
      </c>
      <c r="B215" t="s">
        <v>22</v>
      </c>
      <c r="C215" t="str">
        <f t="shared" si="13"/>
        <v>OloOff</v>
      </c>
      <c r="D215">
        <v>4</v>
      </c>
      <c r="E215" t="s">
        <v>6</v>
      </c>
      <c r="F215">
        <v>50</v>
      </c>
      <c r="G215" s="23">
        <v>3722.7872945039048</v>
      </c>
      <c r="H215">
        <f t="shared" si="14"/>
        <v>3.5708682230402564</v>
      </c>
      <c r="I215">
        <f t="shared" si="15"/>
        <v>35.547442866392799</v>
      </c>
      <c r="J215" s="3">
        <v>6000</v>
      </c>
      <c r="L215" s="3">
        <v>6000</v>
      </c>
      <c r="M215" s="2">
        <v>0</v>
      </c>
      <c r="Z215" s="30" t="s">
        <v>84</v>
      </c>
      <c r="AA215" s="2">
        <v>1</v>
      </c>
      <c r="AK215" s="27" t="s">
        <v>67</v>
      </c>
      <c r="AL215" s="27">
        <v>7</v>
      </c>
    </row>
    <row r="216" spans="1:39" x14ac:dyDescent="0.2">
      <c r="A216" t="s">
        <v>24</v>
      </c>
      <c r="B216" t="s">
        <v>22</v>
      </c>
      <c r="C216" t="str">
        <f t="shared" si="13"/>
        <v>OloOff</v>
      </c>
      <c r="D216">
        <v>4</v>
      </c>
      <c r="E216" t="s">
        <v>6</v>
      </c>
      <c r="F216">
        <v>30</v>
      </c>
      <c r="G216" s="23">
        <v>5211.9022123054665</v>
      </c>
      <c r="H216">
        <f t="shared" si="14"/>
        <v>3.7169962587184946</v>
      </c>
      <c r="I216">
        <f t="shared" si="15"/>
        <v>41.140632511532395</v>
      </c>
      <c r="J216" s="3">
        <v>6500</v>
      </c>
      <c r="L216" s="3">
        <v>6500</v>
      </c>
      <c r="M216" s="2">
        <v>2</v>
      </c>
      <c r="Z216" s="30" t="s">
        <v>85</v>
      </c>
      <c r="AA216" s="2">
        <v>0</v>
      </c>
      <c r="AK216" s="27" t="s">
        <v>67</v>
      </c>
      <c r="AL216" s="27">
        <v>20</v>
      </c>
      <c r="AM216" s="27">
        <v>1</v>
      </c>
    </row>
    <row r="217" spans="1:39" x14ac:dyDescent="0.2">
      <c r="A217" t="s">
        <v>24</v>
      </c>
      <c r="B217" t="s">
        <v>22</v>
      </c>
      <c r="C217" t="str">
        <f t="shared" si="13"/>
        <v>OloOff</v>
      </c>
      <c r="D217">
        <v>4</v>
      </c>
      <c r="E217" t="s">
        <v>6</v>
      </c>
      <c r="F217">
        <v>75</v>
      </c>
      <c r="G217" s="23">
        <v>27976.667978380505</v>
      </c>
      <c r="H217">
        <f t="shared" si="14"/>
        <v>4.4467959887557713</v>
      </c>
      <c r="I217">
        <f t="shared" si="15"/>
        <v>85.353033351534307</v>
      </c>
      <c r="J217" s="3">
        <v>7000</v>
      </c>
      <c r="L217" s="3">
        <v>7000</v>
      </c>
      <c r="M217" s="2">
        <v>0</v>
      </c>
      <c r="Z217" s="3" t="s">
        <v>86</v>
      </c>
      <c r="AA217" s="2">
        <v>5</v>
      </c>
      <c r="AK217" s="27" t="s">
        <v>67</v>
      </c>
      <c r="AL217" s="27">
        <v>55</v>
      </c>
      <c r="AM217" s="27">
        <v>3</v>
      </c>
    </row>
    <row r="218" spans="1:39" x14ac:dyDescent="0.2">
      <c r="A218" t="s">
        <v>24</v>
      </c>
      <c r="B218" t="s">
        <v>22</v>
      </c>
      <c r="C218" t="str">
        <f t="shared" si="13"/>
        <v>OloOff</v>
      </c>
      <c r="D218">
        <v>4</v>
      </c>
      <c r="E218" t="s">
        <v>6</v>
      </c>
      <c r="F218">
        <v>40</v>
      </c>
      <c r="G218" s="23">
        <v>6067.200812245288</v>
      </c>
      <c r="H218">
        <f t="shared" si="14"/>
        <v>3.7829883694630437</v>
      </c>
      <c r="I218">
        <f t="shared" si="15"/>
        <v>43.947176098060559</v>
      </c>
      <c r="J218" s="3">
        <v>7500</v>
      </c>
      <c r="L218" s="3">
        <v>7500</v>
      </c>
      <c r="M218" s="2">
        <v>0</v>
      </c>
      <c r="Z218" s="3" t="s">
        <v>87</v>
      </c>
      <c r="AA218" s="2">
        <v>3</v>
      </c>
      <c r="AK218" s="27" t="s">
        <v>67</v>
      </c>
      <c r="AL218" s="27">
        <v>148</v>
      </c>
      <c r="AM218" s="27">
        <v>2.6666666666666665</v>
      </c>
    </row>
    <row r="219" spans="1:39" x14ac:dyDescent="0.2">
      <c r="A219" t="s">
        <v>24</v>
      </c>
      <c r="B219" t="s">
        <v>22</v>
      </c>
      <c r="C219" t="str">
        <f t="shared" si="13"/>
        <v>OloOff</v>
      </c>
      <c r="D219">
        <v>5</v>
      </c>
      <c r="E219" t="s">
        <v>6</v>
      </c>
      <c r="F219">
        <v>2</v>
      </c>
      <c r="G219" s="23">
        <v>1151.0795482753003</v>
      </c>
      <c r="H219">
        <f t="shared" si="14"/>
        <v>3.0611053376899466</v>
      </c>
      <c r="I219">
        <f t="shared" si="15"/>
        <v>21.35114434829406</v>
      </c>
      <c r="J219" s="3">
        <v>8000</v>
      </c>
      <c r="L219" s="3">
        <v>8000</v>
      </c>
      <c r="M219" s="2">
        <v>0</v>
      </c>
      <c r="Z219" s="3" t="s">
        <v>88</v>
      </c>
      <c r="AA219" s="2">
        <v>6</v>
      </c>
      <c r="AK219" s="27" t="s">
        <v>67</v>
      </c>
      <c r="AL219" s="27">
        <v>403</v>
      </c>
      <c r="AM219" s="27">
        <v>18.142857142857142</v>
      </c>
    </row>
    <row r="220" spans="1:39" x14ac:dyDescent="0.2">
      <c r="A220" t="s">
        <v>24</v>
      </c>
      <c r="B220" t="s">
        <v>22</v>
      </c>
      <c r="C220" t="str">
        <f t="shared" si="13"/>
        <v>OloOff</v>
      </c>
      <c r="D220">
        <v>5</v>
      </c>
      <c r="E220" t="s">
        <v>6</v>
      </c>
      <c r="F220">
        <v>5</v>
      </c>
      <c r="G220" s="23">
        <v>140.30352790932017</v>
      </c>
      <c r="H220">
        <f t="shared" si="14"/>
        <v>2.1470685914295529</v>
      </c>
      <c r="I220">
        <f t="shared" si="15"/>
        <v>8.5597295191951694</v>
      </c>
      <c r="J220" s="3">
        <v>8500</v>
      </c>
      <c r="L220" s="3">
        <v>8500</v>
      </c>
      <c r="M220" s="2">
        <v>0</v>
      </c>
      <c r="Z220" s="3" t="s">
        <v>89</v>
      </c>
      <c r="AA220" s="2">
        <v>7</v>
      </c>
      <c r="AK220" s="27" t="s">
        <v>67</v>
      </c>
      <c r="AL220" s="27">
        <v>1097</v>
      </c>
      <c r="AM220" s="27">
        <v>9.5</v>
      </c>
    </row>
    <row r="221" spans="1:39" x14ac:dyDescent="0.2">
      <c r="A221" t="s">
        <v>24</v>
      </c>
      <c r="B221" t="s">
        <v>22</v>
      </c>
      <c r="C221" t="str">
        <f t="shared" si="13"/>
        <v>OloOff</v>
      </c>
      <c r="D221">
        <v>5</v>
      </c>
      <c r="E221" t="s">
        <v>6</v>
      </c>
      <c r="F221">
        <v>1</v>
      </c>
      <c r="G221" s="23">
        <v>359.64952698295951</v>
      </c>
      <c r="H221">
        <f t="shared" si="14"/>
        <v>2.555879493445854</v>
      </c>
      <c r="I221">
        <f t="shared" si="15"/>
        <v>12.882624860701531</v>
      </c>
      <c r="J221" s="3">
        <v>9000</v>
      </c>
      <c r="L221" s="3">
        <v>9000</v>
      </c>
      <c r="M221" s="2">
        <v>1</v>
      </c>
      <c r="Z221" s="3" t="s">
        <v>90</v>
      </c>
      <c r="AA221" s="2">
        <v>6</v>
      </c>
      <c r="AK221" s="27" t="s">
        <v>67</v>
      </c>
      <c r="AL221" s="27">
        <v>2981</v>
      </c>
      <c r="AM221" s="27">
        <v>40</v>
      </c>
    </row>
    <row r="222" spans="1:39" x14ac:dyDescent="0.2">
      <c r="A222" t="s">
        <v>24</v>
      </c>
      <c r="B222" t="s">
        <v>22</v>
      </c>
      <c r="C222" t="str">
        <f t="shared" si="13"/>
        <v>OloOff</v>
      </c>
      <c r="D222">
        <v>5</v>
      </c>
      <c r="E222" t="s">
        <v>6</v>
      </c>
      <c r="F222">
        <v>5</v>
      </c>
      <c r="G222" s="23">
        <v>1545.6635855661782</v>
      </c>
      <c r="H222">
        <f t="shared" si="14"/>
        <v>3.1891149754614943</v>
      </c>
      <c r="I222">
        <f t="shared" si="15"/>
        <v>24.266941098179412</v>
      </c>
      <c r="J222" s="3">
        <v>9500</v>
      </c>
      <c r="L222" s="3">
        <v>9500</v>
      </c>
      <c r="M222" s="2">
        <v>0</v>
      </c>
      <c r="Z222" s="3" t="s">
        <v>91</v>
      </c>
      <c r="AA222" s="2">
        <v>7</v>
      </c>
      <c r="AK222" s="27" t="s">
        <v>67</v>
      </c>
      <c r="AL222" s="27">
        <v>8103</v>
      </c>
      <c r="AM222" s="27">
        <v>68.333333333333329</v>
      </c>
    </row>
    <row r="223" spans="1:39" x14ac:dyDescent="0.2">
      <c r="A223" t="s">
        <v>24</v>
      </c>
      <c r="B223" t="s">
        <v>22</v>
      </c>
      <c r="C223" t="str">
        <f t="shared" si="13"/>
        <v>OloOff</v>
      </c>
      <c r="D223">
        <v>6</v>
      </c>
      <c r="E223" t="s">
        <v>6</v>
      </c>
      <c r="F223">
        <v>0</v>
      </c>
      <c r="G223" s="23">
        <v>194.90440822871079</v>
      </c>
      <c r="H223">
        <f t="shared" si="14"/>
        <v>2.2898216618357012</v>
      </c>
      <c r="I223">
        <f t="shared" si="15"/>
        <v>9.8731767599389553</v>
      </c>
      <c r="J223" s="3">
        <v>10000</v>
      </c>
      <c r="L223" s="3">
        <v>10000</v>
      </c>
      <c r="M223" s="2">
        <v>1</v>
      </c>
      <c r="Z223" s="3" t="s">
        <v>92</v>
      </c>
      <c r="AA223" s="2">
        <v>3</v>
      </c>
      <c r="AK223" s="27" t="s">
        <v>67</v>
      </c>
      <c r="AL223" s="27">
        <v>22026</v>
      </c>
      <c r="AM223" s="27">
        <v>53.333333333333336</v>
      </c>
    </row>
    <row r="224" spans="1:39" ht="12" thickBot="1" x14ac:dyDescent="0.25">
      <c r="A224" t="s">
        <v>24</v>
      </c>
      <c r="B224" t="s">
        <v>22</v>
      </c>
      <c r="C224" t="str">
        <f t="shared" si="13"/>
        <v>OloOff</v>
      </c>
      <c r="D224">
        <v>6</v>
      </c>
      <c r="E224" t="s">
        <v>6</v>
      </c>
      <c r="F224">
        <v>25</v>
      </c>
      <c r="G224" s="23">
        <v>901.63709158027075</v>
      </c>
      <c r="H224">
        <f t="shared" si="14"/>
        <v>2.9550317694281261</v>
      </c>
      <c r="I224">
        <f t="shared" si="15"/>
        <v>19.202332757273222</v>
      </c>
      <c r="L224" s="4" t="s">
        <v>14</v>
      </c>
      <c r="M224" s="4">
        <v>4</v>
      </c>
      <c r="Z224" s="3" t="s">
        <v>93</v>
      </c>
      <c r="AA224" s="2">
        <v>3</v>
      </c>
      <c r="AK224" s="27" t="s">
        <v>67</v>
      </c>
      <c r="AL224" s="27">
        <v>59874</v>
      </c>
    </row>
    <row r="225" spans="1:38" x14ac:dyDescent="0.2">
      <c r="A225" t="s">
        <v>24</v>
      </c>
      <c r="B225" t="s">
        <v>22</v>
      </c>
      <c r="C225" t="str">
        <f t="shared" si="13"/>
        <v>OloOff</v>
      </c>
      <c r="D225">
        <v>7</v>
      </c>
      <c r="E225" t="s">
        <v>6</v>
      </c>
      <c r="F225">
        <v>0</v>
      </c>
      <c r="G225" s="23">
        <v>207.72210625535709</v>
      </c>
      <c r="H225">
        <f t="shared" si="14"/>
        <v>2.3174827175935437</v>
      </c>
      <c r="I225">
        <f t="shared" si="15"/>
        <v>10.150091473285519</v>
      </c>
      <c r="Z225" s="3" t="s">
        <v>94</v>
      </c>
      <c r="AA225" s="2">
        <v>0</v>
      </c>
      <c r="AK225" s="27" t="s">
        <v>67</v>
      </c>
      <c r="AL225" s="27">
        <v>162754</v>
      </c>
    </row>
    <row r="226" spans="1:38" ht="12" thickBot="1" x14ac:dyDescent="0.25">
      <c r="A226" t="s">
        <v>24</v>
      </c>
      <c r="B226" t="s">
        <v>22</v>
      </c>
      <c r="C226" t="str">
        <f t="shared" si="13"/>
        <v>OloOff</v>
      </c>
      <c r="D226">
        <v>7</v>
      </c>
      <c r="E226" t="s">
        <v>6</v>
      </c>
      <c r="F226">
        <v>2</v>
      </c>
      <c r="G226" s="23">
        <v>117.87255636268905</v>
      </c>
      <c r="H226">
        <f t="shared" si="14"/>
        <v>2.0714127024011608</v>
      </c>
      <c r="I226">
        <f t="shared" si="15"/>
        <v>7.9360264461179879</v>
      </c>
      <c r="Z226" s="4" t="s">
        <v>14</v>
      </c>
      <c r="AA226" s="4">
        <v>0</v>
      </c>
    </row>
    <row r="227" spans="1:38" x14ac:dyDescent="0.2">
      <c r="A227" t="s">
        <v>24</v>
      </c>
      <c r="B227" t="s">
        <v>22</v>
      </c>
      <c r="C227" t="str">
        <f t="shared" si="13"/>
        <v>OloOff</v>
      </c>
      <c r="D227">
        <v>7</v>
      </c>
      <c r="E227" t="s">
        <v>6</v>
      </c>
      <c r="F227">
        <v>5</v>
      </c>
      <c r="G227" s="23">
        <v>307.90749597833559</v>
      </c>
      <c r="H227">
        <f t="shared" si="14"/>
        <v>2.4884202618892335</v>
      </c>
      <c r="I227">
        <f t="shared" si="15"/>
        <v>12.04223750486543</v>
      </c>
      <c r="AA227">
        <f>SUM(AA212:AA226)</f>
        <v>41</v>
      </c>
    </row>
    <row r="228" spans="1:38" x14ac:dyDescent="0.2">
      <c r="A228" t="s">
        <v>24</v>
      </c>
      <c r="B228" t="s">
        <v>22</v>
      </c>
      <c r="C228" t="str">
        <f t="shared" si="13"/>
        <v>OloOff</v>
      </c>
      <c r="D228">
        <v>7</v>
      </c>
      <c r="E228" t="s">
        <v>6</v>
      </c>
      <c r="F228">
        <v>0</v>
      </c>
      <c r="G228" s="23">
        <v>52.024774343446971</v>
      </c>
      <c r="H228">
        <f t="shared" si="14"/>
        <v>1.716210205142995</v>
      </c>
      <c r="I228">
        <f t="shared" si="15"/>
        <v>5.5634043004301503</v>
      </c>
    </row>
    <row r="229" spans="1:38" x14ac:dyDescent="0.2">
      <c r="A229" t="s">
        <v>24</v>
      </c>
      <c r="B229" t="s">
        <v>22</v>
      </c>
      <c r="C229" t="str">
        <f t="shared" si="13"/>
        <v>OloOff</v>
      </c>
      <c r="D229">
        <v>7</v>
      </c>
      <c r="E229" t="s">
        <v>6</v>
      </c>
      <c r="F229">
        <v>40</v>
      </c>
      <c r="G229" s="23">
        <v>8751.5346551050879</v>
      </c>
      <c r="H229">
        <f t="shared" si="14"/>
        <v>3.9420842168854953</v>
      </c>
      <c r="I229">
        <f t="shared" si="15"/>
        <v>51.525880575389351</v>
      </c>
    </row>
    <row r="230" spans="1:38" x14ac:dyDescent="0.2">
      <c r="A230" t="s">
        <v>24</v>
      </c>
      <c r="B230" t="s">
        <v>22</v>
      </c>
      <c r="C230" t="str">
        <f t="shared" si="13"/>
        <v>OloOff</v>
      </c>
      <c r="D230">
        <v>5</v>
      </c>
      <c r="E230" t="s">
        <v>6</v>
      </c>
      <c r="F230">
        <v>3</v>
      </c>
      <c r="G230" s="23">
        <v>1489.1149178015619</v>
      </c>
      <c r="H230">
        <f t="shared" si="14"/>
        <v>3.1729282143682189</v>
      </c>
      <c r="I230">
        <f t="shared" si="15"/>
        <v>23.877299941806641</v>
      </c>
    </row>
    <row r="231" spans="1:38" x14ac:dyDescent="0.2">
      <c r="A231" t="s">
        <v>24</v>
      </c>
      <c r="B231" t="s">
        <v>22</v>
      </c>
      <c r="C231" t="str">
        <f t="shared" si="13"/>
        <v>OloOff</v>
      </c>
      <c r="D231">
        <v>6</v>
      </c>
      <c r="E231" t="s">
        <v>6</v>
      </c>
      <c r="F231">
        <v>20</v>
      </c>
      <c r="G231" s="23">
        <v>3322.2342311712064</v>
      </c>
      <c r="H231">
        <f t="shared" si="14"/>
        <v>3.5214302487412139</v>
      </c>
      <c r="I231">
        <f t="shared" si="15"/>
        <v>33.83278317151958</v>
      </c>
    </row>
    <row r="232" spans="1:38" x14ac:dyDescent="0.2">
      <c r="A232" t="s">
        <v>24</v>
      </c>
      <c r="B232" t="s">
        <v>22</v>
      </c>
      <c r="C232" t="str">
        <f t="shared" si="13"/>
        <v>OloOff</v>
      </c>
      <c r="D232">
        <v>7</v>
      </c>
      <c r="E232" t="s">
        <v>6</v>
      </c>
      <c r="F232">
        <v>10</v>
      </c>
      <c r="G232" s="23">
        <v>168.46790604875267</v>
      </c>
      <c r="H232">
        <f t="shared" si="14"/>
        <v>2.2265171778869144</v>
      </c>
      <c r="I232">
        <f t="shared" si="15"/>
        <v>9.2675326387482659</v>
      </c>
    </row>
    <row r="233" spans="1:38" ht="12" thickBot="1" x14ac:dyDescent="0.25">
      <c r="A233" t="s">
        <v>24</v>
      </c>
      <c r="B233" t="s">
        <v>22</v>
      </c>
      <c r="C233" t="str">
        <f t="shared" si="13"/>
        <v>OloOff</v>
      </c>
      <c r="D233">
        <v>7</v>
      </c>
      <c r="E233" t="s">
        <v>6</v>
      </c>
      <c r="F233">
        <v>5</v>
      </c>
      <c r="G233" s="23">
        <v>47.123889803846893</v>
      </c>
      <c r="H233">
        <f t="shared" si="14"/>
        <v>1.673241131749815</v>
      </c>
      <c r="I233">
        <f t="shared" si="15"/>
        <v>5.3294131650468328</v>
      </c>
    </row>
    <row r="234" spans="1:38" x14ac:dyDescent="0.2">
      <c r="A234" t="s">
        <v>24</v>
      </c>
      <c r="B234" t="s">
        <v>22</v>
      </c>
      <c r="C234" t="str">
        <f t="shared" si="13"/>
        <v>OloOff</v>
      </c>
      <c r="D234">
        <v>7</v>
      </c>
      <c r="E234" t="s">
        <v>6</v>
      </c>
      <c r="F234">
        <v>3</v>
      </c>
      <c r="G234" s="23">
        <v>477.52208334564853</v>
      </c>
      <c r="H234">
        <f t="shared" si="14"/>
        <v>2.6789934606389063</v>
      </c>
      <c r="I234">
        <f t="shared" si="15"/>
        <v>14.570420211150727</v>
      </c>
      <c r="Z234" s="5" t="s">
        <v>13</v>
      </c>
      <c r="AA234" s="5" t="s">
        <v>15</v>
      </c>
    </row>
    <row r="235" spans="1:38" x14ac:dyDescent="0.2">
      <c r="A235" t="s">
        <v>24</v>
      </c>
      <c r="B235" t="s">
        <v>22</v>
      </c>
      <c r="C235" t="str">
        <f t="shared" si="13"/>
        <v>OloOff</v>
      </c>
      <c r="D235">
        <v>7</v>
      </c>
      <c r="E235" t="s">
        <v>6</v>
      </c>
      <c r="F235">
        <v>3</v>
      </c>
      <c r="G235" s="23">
        <v>614.18136377680457</v>
      </c>
      <c r="H235">
        <f t="shared" si="14"/>
        <v>2.7882966344260196</v>
      </c>
      <c r="I235">
        <f t="shared" si="15"/>
        <v>16.253310879060983</v>
      </c>
      <c r="Z235" s="3" t="s">
        <v>81</v>
      </c>
      <c r="AA235" s="2">
        <v>0</v>
      </c>
      <c r="AK235" s="27" t="s">
        <v>68</v>
      </c>
      <c r="AL235" s="27">
        <v>0</v>
      </c>
    </row>
    <row r="236" spans="1:38" x14ac:dyDescent="0.2">
      <c r="A236" t="s">
        <v>24</v>
      </c>
      <c r="B236" t="s">
        <v>22</v>
      </c>
      <c r="C236" t="str">
        <f t="shared" si="13"/>
        <v>OloOff</v>
      </c>
      <c r="D236">
        <v>1</v>
      </c>
      <c r="E236" t="s">
        <v>6</v>
      </c>
      <c r="F236">
        <v>50</v>
      </c>
      <c r="G236" s="23">
        <v>6479.5348480289495</v>
      </c>
      <c r="H236">
        <f t="shared" si="14"/>
        <v>3.8115438299160966</v>
      </c>
      <c r="I236">
        <f t="shared" si="15"/>
        <v>45.220197298287268</v>
      </c>
      <c r="Z236" s="3" t="s">
        <v>82</v>
      </c>
      <c r="AA236" s="2">
        <v>0</v>
      </c>
      <c r="AK236" s="27" t="s">
        <v>68</v>
      </c>
      <c r="AL236" s="27">
        <v>0.37</v>
      </c>
    </row>
    <row r="237" spans="1:38" x14ac:dyDescent="0.2">
      <c r="A237" t="s">
        <v>24</v>
      </c>
      <c r="B237" t="s">
        <v>22</v>
      </c>
      <c r="C237" t="str">
        <f t="shared" si="13"/>
        <v>OloOff</v>
      </c>
      <c r="D237">
        <v>2</v>
      </c>
      <c r="E237" t="s">
        <v>6</v>
      </c>
      <c r="F237">
        <v>0</v>
      </c>
      <c r="G237" s="23">
        <v>966.79372321572293</v>
      </c>
      <c r="H237">
        <f t="shared" si="14"/>
        <v>2.9853338221435308</v>
      </c>
      <c r="I237">
        <f t="shared" si="15"/>
        <v>19.79310851155898</v>
      </c>
      <c r="Z237" s="30" t="s">
        <v>83</v>
      </c>
      <c r="AA237" s="2">
        <v>0</v>
      </c>
      <c r="AK237" s="27" t="s">
        <v>68</v>
      </c>
      <c r="AL237" s="27">
        <v>1</v>
      </c>
    </row>
    <row r="238" spans="1:38" x14ac:dyDescent="0.2">
      <c r="A238" t="s">
        <v>24</v>
      </c>
      <c r="B238" t="s">
        <v>22</v>
      </c>
      <c r="C238" t="str">
        <f t="shared" si="13"/>
        <v>OloOff</v>
      </c>
      <c r="D238">
        <v>2</v>
      </c>
      <c r="E238" t="s">
        <v>6</v>
      </c>
      <c r="F238">
        <v>35</v>
      </c>
      <c r="G238" s="23">
        <v>36128.315516282615</v>
      </c>
      <c r="H238">
        <f t="shared" si="14"/>
        <v>4.5578477130477451</v>
      </c>
      <c r="I238">
        <f t="shared" si="15"/>
        <v>95.377977982379136</v>
      </c>
      <c r="Z238" s="30" t="s">
        <v>84</v>
      </c>
      <c r="AA238" s="2">
        <v>0</v>
      </c>
      <c r="AK238" s="27" t="s">
        <v>68</v>
      </c>
      <c r="AL238" s="27">
        <v>3</v>
      </c>
    </row>
    <row r="239" spans="1:38" x14ac:dyDescent="0.2">
      <c r="A239" t="s">
        <v>24</v>
      </c>
      <c r="B239" t="s">
        <v>22</v>
      </c>
      <c r="C239" t="str">
        <f t="shared" si="13"/>
        <v>OloOff</v>
      </c>
      <c r="D239">
        <v>3</v>
      </c>
      <c r="E239" t="s">
        <v>6</v>
      </c>
      <c r="F239">
        <v>50</v>
      </c>
      <c r="G239" s="23">
        <v>3624.6125240792239</v>
      </c>
      <c r="H239">
        <f t="shared" si="14"/>
        <v>3.5592615867281023</v>
      </c>
      <c r="I239">
        <f t="shared" si="15"/>
        <v>35.137241757732923</v>
      </c>
      <c r="Z239" s="30" t="s">
        <v>85</v>
      </c>
      <c r="AA239" s="2">
        <v>0</v>
      </c>
      <c r="AK239" s="27" t="s">
        <v>68</v>
      </c>
      <c r="AL239" s="27">
        <v>7</v>
      </c>
    </row>
    <row r="240" spans="1:38" x14ac:dyDescent="0.2">
      <c r="A240" t="s">
        <v>24</v>
      </c>
      <c r="B240" t="s">
        <v>22</v>
      </c>
      <c r="C240" t="str">
        <f t="shared" si="13"/>
        <v>OloOff</v>
      </c>
      <c r="D240">
        <v>3</v>
      </c>
      <c r="E240" t="s">
        <v>6</v>
      </c>
      <c r="F240">
        <v>40</v>
      </c>
      <c r="G240" s="23">
        <v>1099.5574287564275</v>
      </c>
      <c r="H240">
        <f t="shared" si="14"/>
        <v>3.0412179170444094</v>
      </c>
      <c r="I240">
        <f t="shared" si="15"/>
        <v>20.930719598045496</v>
      </c>
      <c r="Z240" s="3" t="s">
        <v>86</v>
      </c>
      <c r="AA240" s="2">
        <v>0</v>
      </c>
      <c r="AK240" s="27" t="s">
        <v>68</v>
      </c>
      <c r="AL240" s="27">
        <v>20</v>
      </c>
    </row>
    <row r="241" spans="1:39" x14ac:dyDescent="0.2">
      <c r="A241" t="s">
        <v>24</v>
      </c>
      <c r="B241" t="s">
        <v>22</v>
      </c>
      <c r="C241" t="str">
        <f t="shared" si="13"/>
        <v>OloOff</v>
      </c>
      <c r="D241">
        <v>3</v>
      </c>
      <c r="E241" t="s">
        <v>6</v>
      </c>
      <c r="F241">
        <v>75</v>
      </c>
      <c r="G241" s="23">
        <v>13351.768777756621</v>
      </c>
      <c r="H241">
        <f t="shared" si="14"/>
        <v>4.1255388027444457</v>
      </c>
      <c r="I241">
        <f t="shared" si="15"/>
        <v>61.901152777770207</v>
      </c>
      <c r="Z241" s="3" t="s">
        <v>87</v>
      </c>
      <c r="AA241" s="2">
        <v>0</v>
      </c>
      <c r="AK241" s="27" t="s">
        <v>68</v>
      </c>
      <c r="AL241" s="27">
        <v>55</v>
      </c>
    </row>
    <row r="242" spans="1:39" ht="12" thickBot="1" x14ac:dyDescent="0.25">
      <c r="A242" t="s">
        <v>24</v>
      </c>
      <c r="B242" t="s">
        <v>22</v>
      </c>
      <c r="C242" t="str">
        <f t="shared" si="13"/>
        <v>OloOff</v>
      </c>
      <c r="D242">
        <v>4</v>
      </c>
      <c r="E242" t="s">
        <v>6</v>
      </c>
      <c r="F242">
        <v>90</v>
      </c>
      <c r="G242" s="23">
        <v>9945.4969431018853</v>
      </c>
      <c r="H242">
        <f t="shared" si="14"/>
        <v>3.9976264882402419</v>
      </c>
      <c r="I242">
        <f t="shared" si="15"/>
        <v>54.468714351301308</v>
      </c>
      <c r="Z242" s="3" t="s">
        <v>88</v>
      </c>
      <c r="AA242" s="2">
        <v>1</v>
      </c>
      <c r="AK242" s="27" t="s">
        <v>68</v>
      </c>
      <c r="AL242" s="27">
        <v>148</v>
      </c>
      <c r="AM242" s="27">
        <v>3</v>
      </c>
    </row>
    <row r="243" spans="1:39" x14ac:dyDescent="0.2">
      <c r="A243" t="s">
        <v>24</v>
      </c>
      <c r="B243" t="s">
        <v>22</v>
      </c>
      <c r="C243" t="str">
        <f t="shared" si="13"/>
        <v>OloOff</v>
      </c>
      <c r="D243">
        <v>4</v>
      </c>
      <c r="E243" t="s">
        <v>6</v>
      </c>
      <c r="F243">
        <v>50</v>
      </c>
      <c r="G243" s="23">
        <v>59376.101152847092</v>
      </c>
      <c r="H243">
        <f t="shared" si="14"/>
        <v>4.773611676867378</v>
      </c>
      <c r="I243">
        <f t="shared" si="15"/>
        <v>118.34589816747233</v>
      </c>
      <c r="J243" t="s">
        <v>56</v>
      </c>
      <c r="L243" s="5" t="s">
        <v>13</v>
      </c>
      <c r="M243" s="5" t="s">
        <v>15</v>
      </c>
      <c r="Z243" s="3" t="s">
        <v>89</v>
      </c>
      <c r="AA243" s="2">
        <v>2</v>
      </c>
      <c r="AK243" s="27" t="s">
        <v>68</v>
      </c>
      <c r="AL243" s="27">
        <v>403</v>
      </c>
      <c r="AM243" s="27">
        <v>1.5</v>
      </c>
    </row>
    <row r="244" spans="1:39" x14ac:dyDescent="0.2">
      <c r="A244" t="s">
        <v>24</v>
      </c>
      <c r="B244" t="s">
        <v>22</v>
      </c>
      <c r="C244" t="str">
        <f t="shared" si="13"/>
        <v>OloOff</v>
      </c>
      <c r="D244">
        <v>1</v>
      </c>
      <c r="E244" t="s">
        <v>5</v>
      </c>
      <c r="F244">
        <v>15</v>
      </c>
      <c r="G244" s="23">
        <v>1540611.9045792059</v>
      </c>
      <c r="H244">
        <f t="shared" si="14"/>
        <v>6.187693249408011</v>
      </c>
      <c r="I244">
        <f t="shared" si="15"/>
        <v>486.72206386124077</v>
      </c>
      <c r="J244" s="3">
        <v>0</v>
      </c>
      <c r="L244" s="3">
        <v>0</v>
      </c>
      <c r="M244" s="2">
        <v>0</v>
      </c>
      <c r="Z244" s="3" t="s">
        <v>90</v>
      </c>
      <c r="AA244" s="2">
        <v>1</v>
      </c>
      <c r="AK244" s="27" t="s">
        <v>68</v>
      </c>
      <c r="AL244" s="27">
        <v>1097</v>
      </c>
      <c r="AM244" s="27">
        <v>10</v>
      </c>
    </row>
    <row r="245" spans="1:39" x14ac:dyDescent="0.2">
      <c r="A245" t="s">
        <v>24</v>
      </c>
      <c r="B245" t="s">
        <v>22</v>
      </c>
      <c r="C245" t="str">
        <f t="shared" si="13"/>
        <v>OloOff</v>
      </c>
      <c r="D245">
        <v>4</v>
      </c>
      <c r="E245" t="s">
        <v>5</v>
      </c>
      <c r="F245">
        <v>2</v>
      </c>
      <c r="G245" s="23">
        <v>303609.79722822481</v>
      </c>
      <c r="H245">
        <f t="shared" si="14"/>
        <v>5.4823157817606774</v>
      </c>
      <c r="I245">
        <f t="shared" si="15"/>
        <v>240.40278363166576</v>
      </c>
      <c r="J245" s="3">
        <v>1000</v>
      </c>
      <c r="L245" s="3">
        <v>1000</v>
      </c>
      <c r="M245" s="2">
        <v>3</v>
      </c>
      <c r="Z245" s="3" t="s">
        <v>91</v>
      </c>
      <c r="AA245" s="2">
        <v>3</v>
      </c>
      <c r="AK245" s="27" t="s">
        <v>68</v>
      </c>
      <c r="AL245" s="27">
        <v>2981</v>
      </c>
      <c r="AM245" s="27">
        <v>9.3333333333333339</v>
      </c>
    </row>
    <row r="246" spans="1:39" x14ac:dyDescent="0.2">
      <c r="A246" t="s">
        <v>24</v>
      </c>
      <c r="B246" t="s">
        <v>22</v>
      </c>
      <c r="C246" t="str">
        <f t="shared" si="13"/>
        <v>OloOff</v>
      </c>
      <c r="D246">
        <v>5</v>
      </c>
      <c r="E246" t="s">
        <v>5</v>
      </c>
      <c r="F246">
        <v>80</v>
      </c>
      <c r="G246" s="23">
        <v>66014.914748413037</v>
      </c>
      <c r="H246">
        <f t="shared" si="14"/>
        <v>4.8196420667715811</v>
      </c>
      <c r="I246">
        <f t="shared" si="15"/>
        <v>123.92072749469042</v>
      </c>
      <c r="J246" s="3">
        <v>2000</v>
      </c>
      <c r="L246" s="3">
        <v>2000</v>
      </c>
      <c r="M246" s="2">
        <v>1</v>
      </c>
      <c r="Z246" s="3" t="s">
        <v>92</v>
      </c>
      <c r="AA246" s="2">
        <v>3</v>
      </c>
      <c r="AK246" s="27" t="s">
        <v>68</v>
      </c>
      <c r="AL246" s="27">
        <v>8103</v>
      </c>
      <c r="AM246" s="27">
        <v>28.333333333333336</v>
      </c>
    </row>
    <row r="247" spans="1:39" x14ac:dyDescent="0.2">
      <c r="A247" t="s">
        <v>24</v>
      </c>
      <c r="B247" t="s">
        <v>22</v>
      </c>
      <c r="C247" t="str">
        <f t="shared" si="13"/>
        <v>OloOff</v>
      </c>
      <c r="D247">
        <v>6</v>
      </c>
      <c r="E247" t="s">
        <v>5</v>
      </c>
      <c r="F247">
        <v>10</v>
      </c>
      <c r="G247" s="23">
        <v>84230.418732641017</v>
      </c>
      <c r="H247">
        <f t="shared" si="14"/>
        <v>4.9254689596945456</v>
      </c>
      <c r="I247">
        <f t="shared" si="15"/>
        <v>137.75392753736466</v>
      </c>
      <c r="J247" s="3">
        <v>3000</v>
      </c>
      <c r="L247" s="3">
        <v>3000</v>
      </c>
      <c r="M247" s="2">
        <v>0</v>
      </c>
      <c r="Z247" s="3" t="s">
        <v>93</v>
      </c>
      <c r="AA247" s="2">
        <v>0</v>
      </c>
      <c r="AK247" s="27" t="s">
        <v>68</v>
      </c>
      <c r="AL247" s="27">
        <v>22026</v>
      </c>
    </row>
    <row r="248" spans="1:39" x14ac:dyDescent="0.2">
      <c r="A248" t="s">
        <v>24</v>
      </c>
      <c r="B248" t="s">
        <v>22</v>
      </c>
      <c r="C248" t="str">
        <f t="shared" si="13"/>
        <v>OloOff</v>
      </c>
      <c r="D248">
        <v>6</v>
      </c>
      <c r="E248" t="s">
        <v>5</v>
      </c>
      <c r="F248">
        <v>70</v>
      </c>
      <c r="G248" s="23">
        <v>11499.17158993472</v>
      </c>
      <c r="H248">
        <f t="shared" si="14"/>
        <v>4.060666554538046</v>
      </c>
      <c r="I248">
        <f t="shared" si="15"/>
        <v>58.012967000807912</v>
      </c>
      <c r="J248" s="3">
        <v>4000</v>
      </c>
      <c r="L248" s="3">
        <v>4000</v>
      </c>
      <c r="M248" s="2">
        <v>0</v>
      </c>
      <c r="Z248" s="3" t="s">
        <v>94</v>
      </c>
      <c r="AA248" s="2">
        <v>4</v>
      </c>
      <c r="AK248" s="27" t="s">
        <v>68</v>
      </c>
      <c r="AL248" s="27">
        <v>59874</v>
      </c>
      <c r="AM248" s="27">
        <v>41.25</v>
      </c>
    </row>
    <row r="249" spans="1:39" ht="12" thickBot="1" x14ac:dyDescent="0.25">
      <c r="A249" t="s">
        <v>24</v>
      </c>
      <c r="B249" t="s">
        <v>22</v>
      </c>
      <c r="C249" t="str">
        <f t="shared" si="13"/>
        <v>OloOff</v>
      </c>
      <c r="D249">
        <v>6</v>
      </c>
      <c r="E249" t="s">
        <v>5</v>
      </c>
      <c r="F249">
        <v>5</v>
      </c>
      <c r="G249" s="23">
        <v>11955.707834354387</v>
      </c>
      <c r="H249">
        <f t="shared" si="14"/>
        <v>4.0775752934968805</v>
      </c>
      <c r="I249">
        <f t="shared" si="15"/>
        <v>59.002233168140485</v>
      </c>
      <c r="J249" s="3">
        <v>5000</v>
      </c>
      <c r="L249" s="3">
        <v>5000</v>
      </c>
      <c r="M249" s="2">
        <v>1</v>
      </c>
      <c r="Z249" s="4" t="s">
        <v>14</v>
      </c>
      <c r="AA249" s="4">
        <v>4</v>
      </c>
      <c r="AK249" s="27" t="s">
        <v>68</v>
      </c>
      <c r="AL249" s="27">
        <v>162754</v>
      </c>
      <c r="AM249" s="27">
        <v>36.75</v>
      </c>
    </row>
    <row r="250" spans="1:39" x14ac:dyDescent="0.2">
      <c r="A250" t="s">
        <v>24</v>
      </c>
      <c r="B250" t="s">
        <v>22</v>
      </c>
      <c r="C250" t="str">
        <f t="shared" si="13"/>
        <v>OloOff</v>
      </c>
      <c r="D250">
        <v>5</v>
      </c>
      <c r="E250" t="s">
        <v>5</v>
      </c>
      <c r="F250">
        <v>10</v>
      </c>
      <c r="G250" s="23">
        <v>9447.1618084262063</v>
      </c>
      <c r="H250">
        <f t="shared" si="14"/>
        <v>3.9753013538980522</v>
      </c>
      <c r="I250">
        <f t="shared" si="15"/>
        <v>53.266166454212431</v>
      </c>
      <c r="J250" s="3">
        <v>6000</v>
      </c>
      <c r="L250" s="3">
        <v>6000</v>
      </c>
      <c r="M250" s="2">
        <v>1</v>
      </c>
      <c r="AA250">
        <f>SUM(AA235:AA249)</f>
        <v>18</v>
      </c>
    </row>
    <row r="251" spans="1:39" x14ac:dyDescent="0.2">
      <c r="A251" t="s">
        <v>24</v>
      </c>
      <c r="B251" t="s">
        <v>22</v>
      </c>
      <c r="C251" t="str">
        <f t="shared" si="13"/>
        <v>OloOff</v>
      </c>
      <c r="D251">
        <v>5</v>
      </c>
      <c r="E251" t="s">
        <v>5</v>
      </c>
      <c r="F251">
        <v>3</v>
      </c>
      <c r="G251" s="23">
        <v>763.40701482231975</v>
      </c>
      <c r="H251">
        <f t="shared" si="14"/>
        <v>2.8827561462924463</v>
      </c>
      <c r="I251">
        <f t="shared" si="15"/>
        <v>17.863439646452687</v>
      </c>
      <c r="J251" s="3">
        <v>7000</v>
      </c>
      <c r="L251" s="3">
        <v>7000</v>
      </c>
      <c r="M251" s="2">
        <v>0</v>
      </c>
    </row>
    <row r="252" spans="1:39" x14ac:dyDescent="0.2">
      <c r="A252" t="s">
        <v>24</v>
      </c>
      <c r="B252" t="s">
        <v>22</v>
      </c>
      <c r="C252" t="str">
        <f t="shared" si="13"/>
        <v>OloOff</v>
      </c>
      <c r="D252">
        <v>5</v>
      </c>
      <c r="E252" t="s">
        <v>5</v>
      </c>
      <c r="F252">
        <v>20</v>
      </c>
      <c r="G252" s="23">
        <v>4182.2452200914122</v>
      </c>
      <c r="H252">
        <f t="shared" si="14"/>
        <v>3.6214094934769467</v>
      </c>
      <c r="I252">
        <f t="shared" si="15"/>
        <v>37.390231986523169</v>
      </c>
      <c r="J252" s="3">
        <v>8000</v>
      </c>
      <c r="L252" s="3">
        <v>8000</v>
      </c>
      <c r="M252" s="2">
        <v>1</v>
      </c>
    </row>
    <row r="253" spans="1:39" x14ac:dyDescent="0.2">
      <c r="A253" t="s">
        <v>24</v>
      </c>
      <c r="B253" t="s">
        <v>22</v>
      </c>
      <c r="C253" t="str">
        <f t="shared" si="13"/>
        <v>OloOff</v>
      </c>
      <c r="D253">
        <v>6</v>
      </c>
      <c r="E253" t="s">
        <v>5</v>
      </c>
      <c r="F253">
        <v>3</v>
      </c>
      <c r="G253" s="23">
        <v>181.42697574481059</v>
      </c>
      <c r="H253">
        <f t="shared" si="14"/>
        <v>2.2587018612583161</v>
      </c>
      <c r="I253">
        <f t="shared" si="15"/>
        <v>9.5706570584985258</v>
      </c>
      <c r="J253" s="3">
        <v>9000</v>
      </c>
      <c r="L253" s="3">
        <v>9000</v>
      </c>
      <c r="M253" s="2">
        <v>0</v>
      </c>
    </row>
    <row r="254" spans="1:39" x14ac:dyDescent="0.2">
      <c r="A254" t="s">
        <v>24</v>
      </c>
      <c r="B254" t="s">
        <v>22</v>
      </c>
      <c r="C254" t="str">
        <f t="shared" si="13"/>
        <v>OloOff</v>
      </c>
      <c r="D254">
        <v>6</v>
      </c>
      <c r="E254" t="s">
        <v>5</v>
      </c>
      <c r="F254">
        <v>10</v>
      </c>
      <c r="G254" s="23">
        <v>1654.0485321150261</v>
      </c>
      <c r="H254">
        <f t="shared" si="14"/>
        <v>3.2185482482156393</v>
      </c>
      <c r="I254">
        <f t="shared" si="15"/>
        <v>24.991811924870305</v>
      </c>
      <c r="J254" s="3">
        <v>10000</v>
      </c>
      <c r="L254" s="3">
        <v>10000</v>
      </c>
      <c r="M254" s="2">
        <v>1</v>
      </c>
    </row>
    <row r="255" spans="1:39" x14ac:dyDescent="0.2">
      <c r="A255" t="s">
        <v>24</v>
      </c>
      <c r="B255" t="s">
        <v>22</v>
      </c>
      <c r="C255" t="str">
        <f t="shared" si="13"/>
        <v>OloOff</v>
      </c>
      <c r="D255">
        <v>7</v>
      </c>
      <c r="E255" t="s">
        <v>5</v>
      </c>
      <c r="F255">
        <v>3</v>
      </c>
      <c r="G255" s="23">
        <v>5079.9553208546968</v>
      </c>
      <c r="H255">
        <f t="shared" si="14"/>
        <v>3.7058598926005351</v>
      </c>
      <c r="I255">
        <f t="shared" si="15"/>
        <v>40.685017024719706</v>
      </c>
      <c r="J255" s="3">
        <v>11000</v>
      </c>
      <c r="L255" s="3">
        <v>11000</v>
      </c>
      <c r="M255" s="2">
        <v>0</v>
      </c>
    </row>
    <row r="256" spans="1:39" x14ac:dyDescent="0.2">
      <c r="A256" t="s">
        <v>24</v>
      </c>
      <c r="B256" t="s">
        <v>22</v>
      </c>
      <c r="C256" t="str">
        <f t="shared" si="13"/>
        <v>OloOff</v>
      </c>
      <c r="D256">
        <v>1</v>
      </c>
      <c r="E256" t="s">
        <v>5</v>
      </c>
      <c r="F256">
        <v>50</v>
      </c>
      <c r="G256" s="23">
        <v>995492.17210626579</v>
      </c>
      <c r="H256">
        <f t="shared" si="14"/>
        <v>5.9980378493715447</v>
      </c>
      <c r="I256">
        <f t="shared" si="15"/>
        <v>402.63798153186053</v>
      </c>
      <c r="J256" s="3">
        <v>12000</v>
      </c>
      <c r="L256" s="3">
        <v>12000</v>
      </c>
      <c r="M256" s="2">
        <v>2</v>
      </c>
    </row>
    <row r="257" spans="1:39" ht="12" thickBot="1" x14ac:dyDescent="0.25">
      <c r="A257" t="s">
        <v>24</v>
      </c>
      <c r="B257" t="s">
        <v>22</v>
      </c>
      <c r="C257" t="str">
        <f t="shared" si="13"/>
        <v>OloOff</v>
      </c>
      <c r="D257">
        <v>2</v>
      </c>
      <c r="E257" t="s">
        <v>5</v>
      </c>
      <c r="F257">
        <v>40</v>
      </c>
      <c r="G257" s="23">
        <v>70434.50729348317</v>
      </c>
      <c r="H257">
        <f t="shared" si="14"/>
        <v>4.847785480953088</v>
      </c>
      <c r="I257">
        <f t="shared" si="15"/>
        <v>127.45781931404683</v>
      </c>
      <c r="J257" s="3">
        <v>13000</v>
      </c>
      <c r="L257" s="3">
        <v>13000</v>
      </c>
      <c r="M257" s="2">
        <v>0</v>
      </c>
    </row>
    <row r="258" spans="1:39" x14ac:dyDescent="0.2">
      <c r="A258" t="s">
        <v>24</v>
      </c>
      <c r="B258" t="s">
        <v>22</v>
      </c>
      <c r="C258" t="str">
        <f t="shared" si="13"/>
        <v>OloOff</v>
      </c>
      <c r="D258">
        <v>2</v>
      </c>
      <c r="E258" t="s">
        <v>5</v>
      </c>
      <c r="F258">
        <v>0</v>
      </c>
      <c r="G258" s="23">
        <v>786.18356156084587</v>
      </c>
      <c r="H258">
        <f t="shared" si="14"/>
        <v>2.89552395884549</v>
      </c>
      <c r="I258">
        <f t="shared" si="15"/>
        <v>18.092978934486705</v>
      </c>
      <c r="J258" s="3">
        <v>14000</v>
      </c>
      <c r="L258" s="3">
        <v>14000</v>
      </c>
      <c r="M258" s="2">
        <v>0</v>
      </c>
      <c r="Z258" s="5" t="s">
        <v>13</v>
      </c>
      <c r="AA258" s="5" t="s">
        <v>15</v>
      </c>
      <c r="AK258" s="27" t="s">
        <v>69</v>
      </c>
      <c r="AL258" s="27">
        <v>0</v>
      </c>
    </row>
    <row r="259" spans="1:39" x14ac:dyDescent="0.2">
      <c r="A259" t="s">
        <v>24</v>
      </c>
      <c r="B259" t="s">
        <v>22</v>
      </c>
      <c r="C259" t="str">
        <f t="shared" ref="C259:C322" si="16">LEFT(A259,3)&amp;B259</f>
        <v>OloOff</v>
      </c>
      <c r="D259">
        <v>2</v>
      </c>
      <c r="E259" t="s">
        <v>5</v>
      </c>
      <c r="F259">
        <v>5</v>
      </c>
      <c r="G259" s="23">
        <v>7982.7869327716644</v>
      </c>
      <c r="H259">
        <f t="shared" ref="H259:H282" si="17">LOG10(G259)</f>
        <v>3.902154537744503</v>
      </c>
      <c r="I259">
        <f t="shared" ref="I259:I282" si="18">EXP(H259)</f>
        <v>49.509003293089393</v>
      </c>
      <c r="J259" s="3">
        <v>15000</v>
      </c>
      <c r="L259" s="3">
        <v>15000</v>
      </c>
      <c r="M259" s="2">
        <v>0</v>
      </c>
      <c r="Z259" s="3" t="s">
        <v>81</v>
      </c>
      <c r="AA259" s="2">
        <v>0</v>
      </c>
      <c r="AK259" s="27" t="s">
        <v>69</v>
      </c>
      <c r="AL259" s="27">
        <v>0.37</v>
      </c>
    </row>
    <row r="260" spans="1:39" ht="12" thickBot="1" x14ac:dyDescent="0.25">
      <c r="A260" t="s">
        <v>24</v>
      </c>
      <c r="B260" t="s">
        <v>22</v>
      </c>
      <c r="C260" t="str">
        <f t="shared" si="16"/>
        <v>OloOff</v>
      </c>
      <c r="D260">
        <v>3</v>
      </c>
      <c r="E260" t="s">
        <v>5</v>
      </c>
      <c r="F260">
        <v>80</v>
      </c>
      <c r="G260" s="23">
        <v>1565455.619283794</v>
      </c>
      <c r="H260">
        <f t="shared" si="17"/>
        <v>6.1946407598651909</v>
      </c>
      <c r="I260">
        <f t="shared" si="18"/>
        <v>490.11534426634012</v>
      </c>
      <c r="J260" s="3">
        <v>16000</v>
      </c>
      <c r="L260" s="3">
        <v>16000</v>
      </c>
      <c r="M260" s="2">
        <v>0</v>
      </c>
      <c r="Z260" s="3" t="s">
        <v>82</v>
      </c>
      <c r="AA260" s="2">
        <v>0</v>
      </c>
      <c r="AK260" s="27" t="s">
        <v>69</v>
      </c>
      <c r="AL260" s="27">
        <v>1</v>
      </c>
    </row>
    <row r="261" spans="1:39" x14ac:dyDescent="0.2">
      <c r="A261" t="s">
        <v>24</v>
      </c>
      <c r="B261" t="s">
        <v>22</v>
      </c>
      <c r="C261" t="str">
        <f t="shared" si="16"/>
        <v>OloOff</v>
      </c>
      <c r="D261">
        <v>4</v>
      </c>
      <c r="E261" t="s">
        <v>5</v>
      </c>
      <c r="F261">
        <v>35</v>
      </c>
      <c r="G261" s="23">
        <v>69978.976358712651</v>
      </c>
      <c r="H261">
        <f t="shared" si="17"/>
        <v>4.8449675854030465</v>
      </c>
      <c r="I261">
        <f t="shared" si="18"/>
        <v>127.099162058853</v>
      </c>
      <c r="J261" s="3">
        <v>17000</v>
      </c>
      <c r="L261" s="3">
        <v>17000</v>
      </c>
      <c r="M261" s="2">
        <v>0</v>
      </c>
      <c r="N261" s="5" t="s">
        <v>13</v>
      </c>
      <c r="O261" s="5" t="s">
        <v>15</v>
      </c>
      <c r="Z261" s="30" t="s">
        <v>83</v>
      </c>
      <c r="AA261" s="2">
        <v>0</v>
      </c>
      <c r="AK261" s="27" t="s">
        <v>69</v>
      </c>
      <c r="AL261" s="27">
        <v>3</v>
      </c>
    </row>
    <row r="262" spans="1:39" x14ac:dyDescent="0.2">
      <c r="A262" t="s">
        <v>24</v>
      </c>
      <c r="B262" t="s">
        <v>22</v>
      </c>
      <c r="C262" t="str">
        <f t="shared" si="16"/>
        <v>OloOff</v>
      </c>
      <c r="D262">
        <v>1</v>
      </c>
      <c r="E262" t="s">
        <v>9</v>
      </c>
      <c r="F262">
        <v>0</v>
      </c>
      <c r="G262" s="23">
        <v>208.45095575098995</v>
      </c>
      <c r="H262">
        <f t="shared" si="17"/>
        <v>2.3190038907140766</v>
      </c>
      <c r="I262">
        <f t="shared" si="18"/>
        <v>10.165543269054245</v>
      </c>
      <c r="J262" s="3">
        <v>18000</v>
      </c>
      <c r="L262" s="3">
        <v>18000</v>
      </c>
      <c r="M262" s="2">
        <v>0</v>
      </c>
      <c r="N262" s="3">
        <v>0</v>
      </c>
      <c r="O262" s="2">
        <v>0</v>
      </c>
      <c r="Z262" s="30" t="s">
        <v>84</v>
      </c>
      <c r="AA262" s="2">
        <v>0</v>
      </c>
      <c r="AK262" s="27" t="s">
        <v>69</v>
      </c>
      <c r="AL262" s="27">
        <v>7</v>
      </c>
    </row>
    <row r="263" spans="1:39" x14ac:dyDescent="0.2">
      <c r="A263" t="s">
        <v>24</v>
      </c>
      <c r="B263" t="s">
        <v>22</v>
      </c>
      <c r="C263" t="str">
        <f t="shared" si="16"/>
        <v>OloOff</v>
      </c>
      <c r="D263">
        <v>1</v>
      </c>
      <c r="E263" t="s">
        <v>9</v>
      </c>
      <c r="F263">
        <v>0</v>
      </c>
      <c r="G263" s="23">
        <v>50.139818751293099</v>
      </c>
      <c r="H263">
        <f t="shared" si="17"/>
        <v>1.7001827597088444</v>
      </c>
      <c r="I263">
        <f t="shared" si="18"/>
        <v>5.474947900182273</v>
      </c>
      <c r="J263" s="3">
        <v>19000</v>
      </c>
      <c r="L263" s="3">
        <v>19000</v>
      </c>
      <c r="M263" s="2">
        <v>0</v>
      </c>
      <c r="N263" s="3">
        <v>500</v>
      </c>
      <c r="O263" s="2">
        <v>4</v>
      </c>
      <c r="Z263" s="30" t="s">
        <v>85</v>
      </c>
      <c r="AA263" s="2">
        <v>0</v>
      </c>
      <c r="AK263" s="27" t="s">
        <v>69</v>
      </c>
      <c r="AL263" s="27">
        <v>20</v>
      </c>
      <c r="AM263" s="27">
        <v>0</v>
      </c>
    </row>
    <row r="264" spans="1:39" x14ac:dyDescent="0.2">
      <c r="A264" t="s">
        <v>24</v>
      </c>
      <c r="B264" t="s">
        <v>22</v>
      </c>
      <c r="C264" t="str">
        <f t="shared" si="16"/>
        <v>OloOff</v>
      </c>
      <c r="D264">
        <v>5</v>
      </c>
      <c r="E264" t="s">
        <v>9</v>
      </c>
      <c r="F264">
        <v>5</v>
      </c>
      <c r="G264" s="23">
        <v>1272.3450247038661</v>
      </c>
      <c r="H264">
        <f t="shared" si="17"/>
        <v>3.1046048959088024</v>
      </c>
      <c r="I264">
        <f t="shared" si="18"/>
        <v>22.300406252673294</v>
      </c>
      <c r="J264" s="3">
        <v>20000</v>
      </c>
      <c r="L264" s="3">
        <v>20000</v>
      </c>
      <c r="M264" s="2">
        <v>0</v>
      </c>
      <c r="N264" s="3">
        <v>1000</v>
      </c>
      <c r="O264" s="2">
        <v>1</v>
      </c>
      <c r="Z264" s="3" t="s">
        <v>86</v>
      </c>
      <c r="AA264" s="2">
        <v>1</v>
      </c>
      <c r="AK264" s="27" t="s">
        <v>69</v>
      </c>
      <c r="AL264" s="27">
        <v>55</v>
      </c>
    </row>
    <row r="265" spans="1:39" x14ac:dyDescent="0.2">
      <c r="A265" t="s">
        <v>24</v>
      </c>
      <c r="B265" t="s">
        <v>22</v>
      </c>
      <c r="C265" t="str">
        <f t="shared" si="16"/>
        <v>OloOff</v>
      </c>
      <c r="D265">
        <v>6</v>
      </c>
      <c r="E265" t="s">
        <v>9</v>
      </c>
      <c r="F265">
        <v>15</v>
      </c>
      <c r="G265" s="23">
        <v>2820.3648047602364</v>
      </c>
      <c r="H265">
        <f t="shared" si="17"/>
        <v>3.4503052864922443</v>
      </c>
      <c r="I265">
        <f t="shared" si="18"/>
        <v>31.510010421085379</v>
      </c>
      <c r="J265" s="3">
        <v>21000</v>
      </c>
      <c r="L265" s="3">
        <v>21000</v>
      </c>
      <c r="M265" s="2">
        <v>0</v>
      </c>
      <c r="N265" s="3">
        <v>1500</v>
      </c>
      <c r="O265" s="2">
        <v>1</v>
      </c>
      <c r="Z265" s="3" t="s">
        <v>87</v>
      </c>
      <c r="AA265" s="2">
        <v>0</v>
      </c>
      <c r="AK265" s="27" t="s">
        <v>69</v>
      </c>
      <c r="AL265" s="27">
        <v>148</v>
      </c>
      <c r="AM265" s="27">
        <v>6.666666666666667</v>
      </c>
    </row>
    <row r="266" spans="1:39" x14ac:dyDescent="0.2">
      <c r="A266" t="s">
        <v>24</v>
      </c>
      <c r="B266" t="s">
        <v>22</v>
      </c>
      <c r="C266" t="str">
        <f t="shared" si="16"/>
        <v>OloOff</v>
      </c>
      <c r="D266">
        <v>6</v>
      </c>
      <c r="E266" t="s">
        <v>9</v>
      </c>
      <c r="F266">
        <v>60</v>
      </c>
      <c r="G266" s="23">
        <v>6764.6343813422209</v>
      </c>
      <c r="H266">
        <f t="shared" si="17"/>
        <v>3.83024432858234</v>
      </c>
      <c r="I266">
        <f t="shared" si="18"/>
        <v>46.073794003877346</v>
      </c>
      <c r="J266" s="3">
        <v>22000</v>
      </c>
      <c r="L266" s="3">
        <v>22000</v>
      </c>
      <c r="M266" s="2">
        <v>0</v>
      </c>
      <c r="N266" s="3">
        <v>2000</v>
      </c>
      <c r="O266" s="2">
        <v>0</v>
      </c>
      <c r="Z266" s="3" t="s">
        <v>88</v>
      </c>
      <c r="AA266" s="2">
        <v>3</v>
      </c>
      <c r="AK266" s="27" t="s">
        <v>69</v>
      </c>
      <c r="AL266" s="27">
        <v>403</v>
      </c>
      <c r="AM266" s="27">
        <v>0</v>
      </c>
    </row>
    <row r="267" spans="1:39" x14ac:dyDescent="0.2">
      <c r="A267" t="s">
        <v>24</v>
      </c>
      <c r="B267" t="s">
        <v>22</v>
      </c>
      <c r="C267" t="str">
        <f t="shared" si="16"/>
        <v>OloOff</v>
      </c>
      <c r="D267">
        <v>1</v>
      </c>
      <c r="E267" t="s">
        <v>9</v>
      </c>
      <c r="F267">
        <v>0</v>
      </c>
      <c r="G267" s="23">
        <v>2650.718801466388</v>
      </c>
      <c r="H267">
        <f t="shared" si="17"/>
        <v>3.4233636585332152</v>
      </c>
      <c r="I267">
        <f t="shared" si="18"/>
        <v>30.67241322301982</v>
      </c>
      <c r="J267" s="3">
        <v>23000</v>
      </c>
      <c r="L267" s="3">
        <v>23000</v>
      </c>
      <c r="M267" s="2">
        <v>0</v>
      </c>
      <c r="N267" s="3">
        <v>2500</v>
      </c>
      <c r="O267" s="2">
        <v>0</v>
      </c>
      <c r="Z267" s="3" t="s">
        <v>89</v>
      </c>
      <c r="AA267" s="2">
        <v>1</v>
      </c>
      <c r="AK267" s="27" t="s">
        <v>69</v>
      </c>
      <c r="AL267" s="27">
        <v>1097</v>
      </c>
      <c r="AM267" s="27">
        <v>6.666666666666667</v>
      </c>
    </row>
    <row r="268" spans="1:39" x14ac:dyDescent="0.2">
      <c r="A268" t="s">
        <v>24</v>
      </c>
      <c r="B268" t="s">
        <v>22</v>
      </c>
      <c r="C268" t="str">
        <f t="shared" si="16"/>
        <v>OloOff</v>
      </c>
      <c r="D268">
        <v>1</v>
      </c>
      <c r="E268" t="s">
        <v>9</v>
      </c>
      <c r="F268">
        <v>5</v>
      </c>
      <c r="G268" s="23">
        <v>6573.7826276366422</v>
      </c>
      <c r="H268">
        <f t="shared" si="17"/>
        <v>3.8178153393594316</v>
      </c>
      <c r="I268">
        <f t="shared" si="18"/>
        <v>45.504687351240825</v>
      </c>
      <c r="J268" s="3">
        <v>24000</v>
      </c>
      <c r="L268" s="3">
        <v>24000</v>
      </c>
      <c r="M268" s="2">
        <v>0</v>
      </c>
      <c r="N268" s="3">
        <v>3000</v>
      </c>
      <c r="O268" s="2">
        <v>2</v>
      </c>
      <c r="Z268" s="3" t="s">
        <v>90</v>
      </c>
      <c r="AA268" s="2">
        <v>3</v>
      </c>
      <c r="AK268" s="27" t="s">
        <v>69</v>
      </c>
      <c r="AL268" s="27">
        <v>2981</v>
      </c>
      <c r="AM268" s="27">
        <v>32.5</v>
      </c>
    </row>
    <row r="269" spans="1:39" x14ac:dyDescent="0.2">
      <c r="A269" t="s">
        <v>24</v>
      </c>
      <c r="B269" t="s">
        <v>22</v>
      </c>
      <c r="C269" t="str">
        <f t="shared" si="16"/>
        <v>OloOff</v>
      </c>
      <c r="D269">
        <v>1</v>
      </c>
      <c r="E269" t="s">
        <v>9</v>
      </c>
      <c r="F269">
        <v>0</v>
      </c>
      <c r="G269" s="23">
        <v>16069.246423111792</v>
      </c>
      <c r="H269">
        <f t="shared" si="17"/>
        <v>4.205995510742313</v>
      </c>
      <c r="I269">
        <f t="shared" si="18"/>
        <v>67.087350612362272</v>
      </c>
      <c r="J269" s="3">
        <v>25000</v>
      </c>
      <c r="L269" s="3">
        <v>25000</v>
      </c>
      <c r="M269" s="2">
        <v>0</v>
      </c>
      <c r="N269" s="3">
        <v>3500</v>
      </c>
      <c r="O269" s="2">
        <v>0</v>
      </c>
      <c r="Z269" s="3" t="s">
        <v>91</v>
      </c>
      <c r="AA269" s="2">
        <v>2</v>
      </c>
      <c r="AK269" s="27" t="s">
        <v>69</v>
      </c>
      <c r="AL269" s="27">
        <v>8103</v>
      </c>
      <c r="AM269" s="27">
        <v>0</v>
      </c>
    </row>
    <row r="270" spans="1:39" x14ac:dyDescent="0.2">
      <c r="A270" t="s">
        <v>24</v>
      </c>
      <c r="B270" t="s">
        <v>22</v>
      </c>
      <c r="C270" t="str">
        <f t="shared" si="16"/>
        <v>OloOff</v>
      </c>
      <c r="D270">
        <v>3</v>
      </c>
      <c r="E270" t="s">
        <v>9</v>
      </c>
      <c r="F270">
        <v>0</v>
      </c>
      <c r="G270" s="23">
        <v>212.05750411731103</v>
      </c>
      <c r="H270">
        <f t="shared" si="17"/>
        <v>2.3264536455251585</v>
      </c>
      <c r="I270">
        <f t="shared" si="18"/>
        <v>10.241556863696093</v>
      </c>
      <c r="J270" s="3">
        <v>26000</v>
      </c>
      <c r="L270" s="3">
        <v>26000</v>
      </c>
      <c r="M270" s="2">
        <v>0</v>
      </c>
      <c r="N270" s="3">
        <v>4000</v>
      </c>
      <c r="O270" s="2">
        <v>0</v>
      </c>
      <c r="Z270" s="3" t="s">
        <v>92</v>
      </c>
      <c r="AA270" s="2">
        <v>1</v>
      </c>
      <c r="AK270" s="27" t="s">
        <v>69</v>
      </c>
      <c r="AL270" s="27">
        <v>22026</v>
      </c>
    </row>
    <row r="271" spans="1:39" x14ac:dyDescent="0.2">
      <c r="A271" t="s">
        <v>24</v>
      </c>
      <c r="B271" t="s">
        <v>22</v>
      </c>
      <c r="C271" t="str">
        <f t="shared" si="16"/>
        <v>OloOff</v>
      </c>
      <c r="D271">
        <v>4</v>
      </c>
      <c r="E271" t="s">
        <v>9</v>
      </c>
      <c r="F271">
        <v>0</v>
      </c>
      <c r="G271" s="23">
        <v>848.23001646924422</v>
      </c>
      <c r="H271">
        <f t="shared" si="17"/>
        <v>2.928513636853121</v>
      </c>
      <c r="I271">
        <f t="shared" si="18"/>
        <v>18.699815113875236</v>
      </c>
      <c r="J271" s="3">
        <v>27000</v>
      </c>
      <c r="L271" s="3">
        <v>27000</v>
      </c>
      <c r="M271" s="2">
        <v>0</v>
      </c>
      <c r="N271" s="3">
        <v>4500</v>
      </c>
      <c r="O271" s="2">
        <v>0</v>
      </c>
      <c r="Z271" s="3" t="s">
        <v>93</v>
      </c>
      <c r="AA271" s="2">
        <v>0</v>
      </c>
      <c r="AK271" s="27" t="s">
        <v>69</v>
      </c>
      <c r="AL271" s="27">
        <v>59874</v>
      </c>
    </row>
    <row r="272" spans="1:39" x14ac:dyDescent="0.2">
      <c r="A272" t="s">
        <v>24</v>
      </c>
      <c r="B272" t="s">
        <v>22</v>
      </c>
      <c r="C272" t="str">
        <f t="shared" si="16"/>
        <v>OloOff</v>
      </c>
      <c r="D272">
        <v>4</v>
      </c>
      <c r="E272" t="s">
        <v>9</v>
      </c>
      <c r="F272">
        <v>20</v>
      </c>
      <c r="G272" s="23">
        <v>353.42917352885172</v>
      </c>
      <c r="H272">
        <f t="shared" si="17"/>
        <v>2.5483023951415151</v>
      </c>
      <c r="I272">
        <f t="shared" si="18"/>
        <v>12.785380824774769</v>
      </c>
      <c r="J272" s="3">
        <v>28000</v>
      </c>
      <c r="L272" s="3">
        <v>28000</v>
      </c>
      <c r="M272" s="2">
        <v>0</v>
      </c>
      <c r="N272" s="3">
        <v>5000</v>
      </c>
      <c r="O272" s="2">
        <v>0</v>
      </c>
      <c r="Z272" s="3" t="s">
        <v>94</v>
      </c>
      <c r="AA272" s="2">
        <v>0</v>
      </c>
      <c r="AK272" s="27" t="s">
        <v>69</v>
      </c>
      <c r="AL272" s="27">
        <v>162754</v>
      </c>
    </row>
    <row r="273" spans="1:27" ht="12" thickBot="1" x14ac:dyDescent="0.25">
      <c r="A273" t="s">
        <v>18</v>
      </c>
      <c r="B273" t="s">
        <v>22</v>
      </c>
      <c r="C273" t="str">
        <f t="shared" si="16"/>
        <v>PuaOff</v>
      </c>
      <c r="D273">
        <v>2</v>
      </c>
      <c r="E273" t="s">
        <v>6</v>
      </c>
      <c r="F273">
        <v>0</v>
      </c>
      <c r="G273" s="23">
        <v>1.696460032938488</v>
      </c>
      <c r="H273">
        <f t="shared" si="17"/>
        <v>0.22954363251710228</v>
      </c>
      <c r="I273">
        <f t="shared" si="18"/>
        <v>1.2580257568561528</v>
      </c>
      <c r="J273" s="3">
        <v>29000</v>
      </c>
      <c r="L273" s="3">
        <v>29000</v>
      </c>
      <c r="M273" s="2">
        <v>0</v>
      </c>
      <c r="N273" s="3">
        <v>5500</v>
      </c>
      <c r="O273" s="2">
        <v>0</v>
      </c>
      <c r="Z273" s="4" t="s">
        <v>14</v>
      </c>
      <c r="AA273" s="4">
        <v>0</v>
      </c>
    </row>
    <row r="274" spans="1:27" x14ac:dyDescent="0.2">
      <c r="A274" t="s">
        <v>18</v>
      </c>
      <c r="B274" t="s">
        <v>22</v>
      </c>
      <c r="C274" t="str">
        <f t="shared" si="16"/>
        <v>PuaOff</v>
      </c>
      <c r="D274">
        <v>2</v>
      </c>
      <c r="E274" t="s">
        <v>6</v>
      </c>
      <c r="F274">
        <v>0</v>
      </c>
      <c r="G274" s="23">
        <v>3.1101767270538945</v>
      </c>
      <c r="H274">
        <f t="shared" si="17"/>
        <v>0.49278506729168364</v>
      </c>
      <c r="I274">
        <f t="shared" si="18"/>
        <v>1.6368686669622639</v>
      </c>
      <c r="J274" s="3">
        <v>30000</v>
      </c>
      <c r="L274" s="3">
        <v>30000</v>
      </c>
      <c r="M274" s="2">
        <v>0</v>
      </c>
      <c r="N274" s="3">
        <v>6000</v>
      </c>
      <c r="O274" s="2">
        <v>0</v>
      </c>
      <c r="AA274">
        <f>SUM(AA259:AA273)</f>
        <v>11</v>
      </c>
    </row>
    <row r="275" spans="1:27" ht="12" thickBot="1" x14ac:dyDescent="0.25">
      <c r="A275" t="s">
        <v>18</v>
      </c>
      <c r="B275" t="s">
        <v>22</v>
      </c>
      <c r="C275" t="str">
        <f t="shared" si="16"/>
        <v>PuaOff</v>
      </c>
      <c r="D275">
        <v>3</v>
      </c>
      <c r="E275" t="s">
        <v>6</v>
      </c>
      <c r="F275">
        <v>0</v>
      </c>
      <c r="G275" s="23">
        <v>0.94247779607693793</v>
      </c>
      <c r="H275">
        <f t="shared" si="17"/>
        <v>-2.5728872586203724E-2</v>
      </c>
      <c r="I275">
        <f t="shared" si="18"/>
        <v>0.97459929437672521</v>
      </c>
      <c r="L275" s="4" t="s">
        <v>14</v>
      </c>
      <c r="M275" s="4">
        <v>8</v>
      </c>
      <c r="N275" s="3">
        <v>6500</v>
      </c>
      <c r="O275" s="2">
        <v>0</v>
      </c>
    </row>
    <row r="276" spans="1:27" x14ac:dyDescent="0.2">
      <c r="A276" t="s">
        <v>18</v>
      </c>
      <c r="B276" t="s">
        <v>22</v>
      </c>
      <c r="C276" t="str">
        <f t="shared" si="16"/>
        <v>PuaOff</v>
      </c>
      <c r="D276">
        <v>3</v>
      </c>
      <c r="E276" t="s">
        <v>6</v>
      </c>
      <c r="F276">
        <v>0</v>
      </c>
      <c r="G276" s="23">
        <v>2.5132741228718345</v>
      </c>
      <c r="H276">
        <f t="shared" si="17"/>
        <v>0.40023985968607745</v>
      </c>
      <c r="I276">
        <f t="shared" si="18"/>
        <v>1.4921825691626887</v>
      </c>
      <c r="J276" t="s">
        <v>55</v>
      </c>
      <c r="L276" s="5" t="s">
        <v>13</v>
      </c>
      <c r="M276" s="5" t="s">
        <v>15</v>
      </c>
      <c r="N276" s="3">
        <v>7000</v>
      </c>
      <c r="O276" s="2">
        <v>2</v>
      </c>
    </row>
    <row r="277" spans="1:27" x14ac:dyDescent="0.2">
      <c r="A277" t="s">
        <v>18</v>
      </c>
      <c r="B277" t="s">
        <v>22</v>
      </c>
      <c r="C277" t="str">
        <f t="shared" si="16"/>
        <v>PuaOff</v>
      </c>
      <c r="D277">
        <v>3</v>
      </c>
      <c r="E277" t="s">
        <v>6</v>
      </c>
      <c r="F277">
        <v>0</v>
      </c>
      <c r="G277" s="23">
        <v>1.7592918860102844</v>
      </c>
      <c r="H277">
        <f t="shared" si="17"/>
        <v>0.24533789970033432</v>
      </c>
      <c r="I277">
        <f t="shared" si="18"/>
        <v>1.2780530940089532</v>
      </c>
      <c r="J277" s="3">
        <v>0</v>
      </c>
      <c r="L277" s="3">
        <v>0</v>
      </c>
      <c r="M277" s="2">
        <v>0</v>
      </c>
      <c r="N277" s="3">
        <v>7500</v>
      </c>
      <c r="O277" s="2">
        <v>0</v>
      </c>
    </row>
    <row r="278" spans="1:27" x14ac:dyDescent="0.2">
      <c r="A278" t="s">
        <v>18</v>
      </c>
      <c r="B278" t="s">
        <v>22</v>
      </c>
      <c r="C278" t="str">
        <f t="shared" si="16"/>
        <v>PuaOff</v>
      </c>
      <c r="D278">
        <v>4</v>
      </c>
      <c r="E278" t="s">
        <v>6</v>
      </c>
      <c r="F278">
        <v>0</v>
      </c>
      <c r="G278" s="23">
        <v>1.3194689145077132</v>
      </c>
      <c r="H278">
        <f t="shared" si="17"/>
        <v>0.12039916309203433</v>
      </c>
      <c r="I278">
        <f t="shared" si="18"/>
        <v>1.127946996543562</v>
      </c>
      <c r="J278" s="3">
        <v>500</v>
      </c>
      <c r="L278" s="3">
        <v>500</v>
      </c>
      <c r="M278" s="2">
        <v>19</v>
      </c>
      <c r="N278" s="3">
        <v>8000</v>
      </c>
      <c r="O278" s="2">
        <v>0</v>
      </c>
    </row>
    <row r="279" spans="1:27" x14ac:dyDescent="0.2">
      <c r="A279" t="s">
        <v>18</v>
      </c>
      <c r="B279" t="s">
        <v>22</v>
      </c>
      <c r="C279" t="str">
        <f t="shared" si="16"/>
        <v>PuaOff</v>
      </c>
      <c r="D279">
        <v>4</v>
      </c>
      <c r="E279" t="s">
        <v>6</v>
      </c>
      <c r="F279">
        <v>0</v>
      </c>
      <c r="G279" s="23">
        <v>2.7646015351590174</v>
      </c>
      <c r="H279">
        <f t="shared" si="17"/>
        <v>0.44163254484430237</v>
      </c>
      <c r="I279">
        <f t="shared" si="18"/>
        <v>1.5552441529417864</v>
      </c>
      <c r="J279" s="3">
        <v>1000</v>
      </c>
      <c r="L279" s="3">
        <v>1000</v>
      </c>
      <c r="M279" s="2">
        <v>0</v>
      </c>
      <c r="N279" s="3">
        <v>8500</v>
      </c>
      <c r="O279" s="2">
        <v>0</v>
      </c>
    </row>
    <row r="280" spans="1:27" x14ac:dyDescent="0.2">
      <c r="A280" t="s">
        <v>18</v>
      </c>
      <c r="B280" t="s">
        <v>22</v>
      </c>
      <c r="C280" t="str">
        <f t="shared" si="16"/>
        <v>PuaOff</v>
      </c>
      <c r="D280">
        <v>4</v>
      </c>
      <c r="E280" t="s">
        <v>6</v>
      </c>
      <c r="F280">
        <v>0</v>
      </c>
      <c r="G280" s="23">
        <v>2.1991148575128552</v>
      </c>
      <c r="H280">
        <f t="shared" si="17"/>
        <v>0.34224791270839067</v>
      </c>
      <c r="I280">
        <f t="shared" si="18"/>
        <v>1.4081093424467737</v>
      </c>
      <c r="J280" s="3">
        <v>1500</v>
      </c>
      <c r="L280" s="3">
        <v>1500</v>
      </c>
      <c r="M280" s="2">
        <v>0</v>
      </c>
      <c r="N280" s="3">
        <v>9000</v>
      </c>
      <c r="O280" s="2">
        <v>0</v>
      </c>
    </row>
    <row r="281" spans="1:27" x14ac:dyDescent="0.2">
      <c r="A281" t="s">
        <v>18</v>
      </c>
      <c r="B281" t="s">
        <v>22</v>
      </c>
      <c r="C281" t="str">
        <f t="shared" si="16"/>
        <v>PuaOff</v>
      </c>
      <c r="D281">
        <v>5</v>
      </c>
      <c r="E281" t="s">
        <v>6</v>
      </c>
      <c r="F281">
        <v>0</v>
      </c>
      <c r="G281" s="23">
        <v>0.78539816339744828</v>
      </c>
      <c r="H281">
        <f t="shared" si="17"/>
        <v>-0.10491011863382856</v>
      </c>
      <c r="I281">
        <f t="shared" si="18"/>
        <v>0.90040544862117011</v>
      </c>
      <c r="J281" s="3">
        <v>2000</v>
      </c>
      <c r="L281" s="3">
        <v>2000</v>
      </c>
      <c r="M281" s="2">
        <v>0</v>
      </c>
      <c r="N281" s="3">
        <v>9500</v>
      </c>
      <c r="O281" s="2">
        <v>0</v>
      </c>
    </row>
    <row r="282" spans="1:27" x14ac:dyDescent="0.2">
      <c r="A282" t="s">
        <v>18</v>
      </c>
      <c r="B282" t="s">
        <v>22</v>
      </c>
      <c r="C282" t="str">
        <f t="shared" si="16"/>
        <v>PuaOff</v>
      </c>
      <c r="D282">
        <v>6</v>
      </c>
      <c r="E282" t="s">
        <v>6</v>
      </c>
      <c r="F282">
        <v>0</v>
      </c>
      <c r="G282" s="23">
        <v>2.5446900494077318</v>
      </c>
      <c r="H282">
        <f t="shared" si="17"/>
        <v>0.40563489157278348</v>
      </c>
      <c r="I282">
        <f t="shared" si="18"/>
        <v>1.5002546968179709</v>
      </c>
      <c r="J282" s="3">
        <v>2500</v>
      </c>
      <c r="L282" s="3">
        <v>2500</v>
      </c>
      <c r="M282" s="2">
        <v>0</v>
      </c>
      <c r="N282" s="3">
        <v>10000</v>
      </c>
      <c r="O282" s="2">
        <v>0</v>
      </c>
    </row>
    <row r="283" spans="1:27" ht="12" thickBot="1" x14ac:dyDescent="0.25">
      <c r="A283" t="s">
        <v>18</v>
      </c>
      <c r="B283" t="s">
        <v>22</v>
      </c>
      <c r="C283" t="str">
        <f t="shared" si="16"/>
        <v>PuaOff</v>
      </c>
      <c r="D283">
        <v>7</v>
      </c>
      <c r="E283" t="s">
        <v>6</v>
      </c>
      <c r="F283">
        <v>0</v>
      </c>
      <c r="G283" s="23">
        <v>0.62831853071795862</v>
      </c>
      <c r="J283" s="3">
        <v>3000</v>
      </c>
      <c r="L283" s="3">
        <v>3000</v>
      </c>
      <c r="M283" s="2">
        <v>0</v>
      </c>
      <c r="N283" s="4" t="s">
        <v>14</v>
      </c>
      <c r="O283" s="4">
        <v>1</v>
      </c>
    </row>
    <row r="284" spans="1:27" x14ac:dyDescent="0.2">
      <c r="A284" t="s">
        <v>18</v>
      </c>
      <c r="B284" t="s">
        <v>22</v>
      </c>
      <c r="C284" t="str">
        <f t="shared" si="16"/>
        <v>PuaOff</v>
      </c>
      <c r="D284">
        <v>7</v>
      </c>
      <c r="E284" t="s">
        <v>6</v>
      </c>
      <c r="F284">
        <v>0</v>
      </c>
      <c r="G284" s="23">
        <v>0.28274333882308139</v>
      </c>
      <c r="J284" s="3">
        <v>3500</v>
      </c>
      <c r="L284" s="3">
        <v>3500</v>
      </c>
      <c r="M284" s="2">
        <v>0</v>
      </c>
    </row>
    <row r="285" spans="1:27" x14ac:dyDescent="0.2">
      <c r="A285" t="s">
        <v>18</v>
      </c>
      <c r="B285" t="s">
        <v>22</v>
      </c>
      <c r="C285" t="str">
        <f t="shared" si="16"/>
        <v>PuaOff</v>
      </c>
      <c r="D285">
        <v>7</v>
      </c>
      <c r="E285" t="s">
        <v>6</v>
      </c>
      <c r="F285">
        <v>0</v>
      </c>
      <c r="G285" s="23">
        <v>2.8274333882308134</v>
      </c>
      <c r="J285" s="3">
        <v>4000</v>
      </c>
      <c r="L285" s="3">
        <v>4000</v>
      </c>
      <c r="M285" s="2">
        <v>0</v>
      </c>
    </row>
    <row r="286" spans="1:27" x14ac:dyDescent="0.2">
      <c r="A286" t="s">
        <v>18</v>
      </c>
      <c r="B286" t="s">
        <v>22</v>
      </c>
      <c r="C286" t="str">
        <f t="shared" si="16"/>
        <v>PuaOff</v>
      </c>
      <c r="D286">
        <v>8</v>
      </c>
      <c r="E286" t="s">
        <v>6</v>
      </c>
      <c r="F286">
        <v>0</v>
      </c>
      <c r="G286" s="23">
        <v>0.94247779607693793</v>
      </c>
      <c r="J286" s="3">
        <v>4500</v>
      </c>
      <c r="L286" s="3">
        <v>4500</v>
      </c>
      <c r="M286" s="2">
        <v>0</v>
      </c>
    </row>
    <row r="287" spans="1:27" x14ac:dyDescent="0.2">
      <c r="A287" t="s">
        <v>18</v>
      </c>
      <c r="B287" t="s">
        <v>22</v>
      </c>
      <c r="C287" t="str">
        <f t="shared" si="16"/>
        <v>PuaOff</v>
      </c>
      <c r="D287">
        <v>9</v>
      </c>
      <c r="E287" t="s">
        <v>6</v>
      </c>
      <c r="F287">
        <v>0</v>
      </c>
      <c r="G287" s="23">
        <v>5.6548667764616267</v>
      </c>
      <c r="J287" s="3">
        <v>5000</v>
      </c>
      <c r="L287" s="3">
        <v>5000</v>
      </c>
      <c r="M287" s="2">
        <v>0</v>
      </c>
    </row>
    <row r="288" spans="1:27" x14ac:dyDescent="0.2">
      <c r="A288" t="s">
        <v>18</v>
      </c>
      <c r="B288" t="s">
        <v>22</v>
      </c>
      <c r="C288" t="str">
        <f t="shared" si="16"/>
        <v>PuaOff</v>
      </c>
      <c r="D288">
        <v>10</v>
      </c>
      <c r="E288" t="s">
        <v>6</v>
      </c>
      <c r="F288">
        <v>0</v>
      </c>
      <c r="G288" s="23">
        <v>3.392920065876976</v>
      </c>
      <c r="J288" s="3">
        <v>5500</v>
      </c>
      <c r="L288" s="3">
        <v>5500</v>
      </c>
      <c r="M288" s="2">
        <v>0</v>
      </c>
    </row>
    <row r="289" spans="1:13" x14ac:dyDescent="0.2">
      <c r="A289" t="s">
        <v>18</v>
      </c>
      <c r="B289" t="s">
        <v>22</v>
      </c>
      <c r="C289" t="str">
        <f t="shared" si="16"/>
        <v>PuaOff</v>
      </c>
      <c r="D289">
        <v>10</v>
      </c>
      <c r="E289" t="s">
        <v>6</v>
      </c>
      <c r="F289">
        <v>0</v>
      </c>
      <c r="G289" s="23">
        <v>3.7699111843077517</v>
      </c>
      <c r="J289" s="3">
        <v>6000</v>
      </c>
      <c r="L289" s="3">
        <v>6000</v>
      </c>
      <c r="M289" s="2">
        <v>0</v>
      </c>
    </row>
    <row r="290" spans="1:13" x14ac:dyDescent="0.2">
      <c r="A290" t="s">
        <v>18</v>
      </c>
      <c r="B290" t="s">
        <v>22</v>
      </c>
      <c r="C290" t="str">
        <f t="shared" si="16"/>
        <v>PuaOff</v>
      </c>
      <c r="D290">
        <v>10</v>
      </c>
      <c r="E290" t="s">
        <v>6</v>
      </c>
      <c r="F290">
        <v>0</v>
      </c>
      <c r="G290" s="23">
        <v>4.0840704496667311</v>
      </c>
      <c r="J290" s="3">
        <v>6500</v>
      </c>
      <c r="L290" s="3">
        <v>6500</v>
      </c>
      <c r="M290" s="2">
        <v>0</v>
      </c>
    </row>
    <row r="291" spans="1:13" x14ac:dyDescent="0.2">
      <c r="A291" t="s">
        <v>18</v>
      </c>
      <c r="B291" t="s">
        <v>22</v>
      </c>
      <c r="C291" t="str">
        <f t="shared" si="16"/>
        <v>PuaOff</v>
      </c>
      <c r="D291">
        <v>10</v>
      </c>
      <c r="E291" t="s">
        <v>6</v>
      </c>
      <c r="F291">
        <v>0</v>
      </c>
      <c r="G291" s="23">
        <v>1.539380400258999</v>
      </c>
      <c r="J291" s="3">
        <v>7000</v>
      </c>
      <c r="L291" s="3">
        <v>7000</v>
      </c>
      <c r="M291" s="2">
        <v>0</v>
      </c>
    </row>
    <row r="292" spans="1:13" x14ac:dyDescent="0.2">
      <c r="A292" t="s">
        <v>18</v>
      </c>
      <c r="B292" t="s">
        <v>22</v>
      </c>
      <c r="C292" t="str">
        <f t="shared" si="16"/>
        <v>PuaOff</v>
      </c>
      <c r="D292">
        <v>1</v>
      </c>
      <c r="E292" t="s">
        <v>5</v>
      </c>
      <c r="F292">
        <v>0</v>
      </c>
      <c r="G292" s="23">
        <v>60.406543543224529</v>
      </c>
      <c r="J292" s="3">
        <v>7500</v>
      </c>
      <c r="L292" s="3">
        <v>7500</v>
      </c>
      <c r="M292" s="2">
        <v>0</v>
      </c>
    </row>
    <row r="293" spans="1:13" x14ac:dyDescent="0.2">
      <c r="A293" t="s">
        <v>18</v>
      </c>
      <c r="B293" t="s">
        <v>22</v>
      </c>
      <c r="C293" t="str">
        <f t="shared" si="16"/>
        <v>PuaOff</v>
      </c>
      <c r="D293">
        <v>1</v>
      </c>
      <c r="E293" t="s">
        <v>5</v>
      </c>
      <c r="F293">
        <v>0</v>
      </c>
      <c r="G293" s="23">
        <v>1.105840614063607</v>
      </c>
      <c r="J293" s="3">
        <v>8000</v>
      </c>
      <c r="L293" s="3">
        <v>8000</v>
      </c>
      <c r="M293" s="2">
        <v>0</v>
      </c>
    </row>
    <row r="294" spans="1:13" x14ac:dyDescent="0.2">
      <c r="A294" t="s">
        <v>18</v>
      </c>
      <c r="B294" t="s">
        <v>22</v>
      </c>
      <c r="C294" t="str">
        <f t="shared" si="16"/>
        <v>PuaOff</v>
      </c>
      <c r="D294">
        <v>1</v>
      </c>
      <c r="E294" t="s">
        <v>5</v>
      </c>
      <c r="F294">
        <v>0</v>
      </c>
      <c r="G294" s="23">
        <v>7.5398223686155036E-2</v>
      </c>
      <c r="J294" s="3">
        <v>8500</v>
      </c>
      <c r="L294" s="3">
        <v>8500</v>
      </c>
      <c r="M294" s="2">
        <v>0</v>
      </c>
    </row>
    <row r="295" spans="1:13" x14ac:dyDescent="0.2">
      <c r="A295" t="s">
        <v>18</v>
      </c>
      <c r="B295" t="s">
        <v>22</v>
      </c>
      <c r="C295" t="str">
        <f t="shared" si="16"/>
        <v>PuaOff</v>
      </c>
      <c r="D295">
        <v>1</v>
      </c>
      <c r="E295" t="s">
        <v>5</v>
      </c>
      <c r="F295">
        <v>0</v>
      </c>
      <c r="G295" s="23">
        <v>1.0555751316061706</v>
      </c>
      <c r="J295" s="3">
        <v>9000</v>
      </c>
      <c r="L295" s="3">
        <v>9000</v>
      </c>
      <c r="M295" s="2">
        <v>0</v>
      </c>
    </row>
    <row r="296" spans="1:13" x14ac:dyDescent="0.2">
      <c r="A296" t="s">
        <v>18</v>
      </c>
      <c r="B296" t="s">
        <v>22</v>
      </c>
      <c r="C296" t="str">
        <f t="shared" si="16"/>
        <v>PuaOff</v>
      </c>
      <c r="D296">
        <v>1</v>
      </c>
      <c r="E296" t="s">
        <v>5</v>
      </c>
      <c r="F296">
        <v>0</v>
      </c>
      <c r="G296" s="23">
        <v>90.477868423386028</v>
      </c>
      <c r="J296" s="3">
        <v>9500</v>
      </c>
      <c r="L296" s="3">
        <v>9500</v>
      </c>
      <c r="M296" s="2">
        <v>0</v>
      </c>
    </row>
    <row r="297" spans="1:13" x14ac:dyDescent="0.2">
      <c r="A297" t="s">
        <v>18</v>
      </c>
      <c r="B297" t="s">
        <v>22</v>
      </c>
      <c r="C297" t="str">
        <f t="shared" si="16"/>
        <v>PuaOff</v>
      </c>
      <c r="D297">
        <v>1</v>
      </c>
      <c r="E297" t="s">
        <v>5</v>
      </c>
      <c r="F297">
        <v>0</v>
      </c>
      <c r="G297" s="23">
        <v>43.353978619539141</v>
      </c>
      <c r="J297" s="3">
        <v>10000</v>
      </c>
      <c r="L297" s="3">
        <v>10000</v>
      </c>
      <c r="M297" s="2">
        <v>0</v>
      </c>
    </row>
    <row r="298" spans="1:13" ht="12" thickBot="1" x14ac:dyDescent="0.25">
      <c r="A298" t="s">
        <v>18</v>
      </c>
      <c r="B298" t="s">
        <v>22</v>
      </c>
      <c r="C298" t="str">
        <f t="shared" si="16"/>
        <v>PuaOff</v>
      </c>
      <c r="D298">
        <v>1</v>
      </c>
      <c r="E298" t="s">
        <v>5</v>
      </c>
      <c r="F298">
        <v>0</v>
      </c>
      <c r="G298" s="23">
        <v>72.884949563283215</v>
      </c>
      <c r="L298" s="4" t="s">
        <v>14</v>
      </c>
      <c r="M298" s="4">
        <v>0</v>
      </c>
    </row>
    <row r="299" spans="1:13" x14ac:dyDescent="0.2">
      <c r="A299" t="s">
        <v>18</v>
      </c>
      <c r="B299" t="s">
        <v>22</v>
      </c>
      <c r="C299" t="str">
        <f t="shared" si="16"/>
        <v>PuaOff</v>
      </c>
      <c r="D299">
        <v>2</v>
      </c>
      <c r="E299" t="s">
        <v>5</v>
      </c>
      <c r="F299">
        <v>0</v>
      </c>
      <c r="G299" s="23">
        <v>0.94247779607693793</v>
      </c>
      <c r="J299" t="s">
        <v>56</v>
      </c>
      <c r="L299" s="5" t="s">
        <v>13</v>
      </c>
      <c r="M299" s="5" t="s">
        <v>15</v>
      </c>
    </row>
    <row r="300" spans="1:13" x14ac:dyDescent="0.2">
      <c r="A300" t="s">
        <v>18</v>
      </c>
      <c r="B300" t="s">
        <v>22</v>
      </c>
      <c r="C300" t="str">
        <f t="shared" si="16"/>
        <v>PuaOff</v>
      </c>
      <c r="D300">
        <v>2</v>
      </c>
      <c r="E300" t="s">
        <v>5</v>
      </c>
      <c r="F300">
        <v>0</v>
      </c>
      <c r="G300" s="23">
        <v>0.6785840131753953</v>
      </c>
      <c r="J300" s="3">
        <v>0</v>
      </c>
      <c r="L300" s="3">
        <v>0</v>
      </c>
      <c r="M300" s="2">
        <v>0</v>
      </c>
    </row>
    <row r="301" spans="1:13" x14ac:dyDescent="0.2">
      <c r="A301" t="s">
        <v>18</v>
      </c>
      <c r="B301" t="s">
        <v>22</v>
      </c>
      <c r="C301" t="str">
        <f t="shared" si="16"/>
        <v>PuaOff</v>
      </c>
      <c r="D301">
        <v>2</v>
      </c>
      <c r="E301" t="s">
        <v>5</v>
      </c>
      <c r="F301">
        <v>0</v>
      </c>
      <c r="G301" s="23">
        <v>7.5398223686155036E-2</v>
      </c>
      <c r="J301" s="3">
        <v>1000</v>
      </c>
      <c r="L301" s="3">
        <v>1000</v>
      </c>
      <c r="M301" s="2">
        <v>56</v>
      </c>
    </row>
    <row r="302" spans="1:13" x14ac:dyDescent="0.2">
      <c r="A302" t="s">
        <v>18</v>
      </c>
      <c r="B302" t="s">
        <v>22</v>
      </c>
      <c r="C302" t="str">
        <f t="shared" si="16"/>
        <v>PuaOff</v>
      </c>
      <c r="D302">
        <v>2</v>
      </c>
      <c r="E302" t="s">
        <v>5</v>
      </c>
      <c r="F302">
        <v>0</v>
      </c>
      <c r="G302" s="23">
        <v>0.39584067435231396</v>
      </c>
      <c r="J302" s="3">
        <v>2000</v>
      </c>
      <c r="L302" s="3">
        <v>2000</v>
      </c>
      <c r="M302" s="2">
        <v>0</v>
      </c>
    </row>
    <row r="303" spans="1:13" x14ac:dyDescent="0.2">
      <c r="A303" t="s">
        <v>18</v>
      </c>
      <c r="B303" t="s">
        <v>22</v>
      </c>
      <c r="C303" t="str">
        <f t="shared" si="16"/>
        <v>PuaOff</v>
      </c>
      <c r="D303">
        <v>2</v>
      </c>
      <c r="E303" t="s">
        <v>5</v>
      </c>
      <c r="F303">
        <v>0</v>
      </c>
      <c r="G303" s="23">
        <v>3.0159289474462017</v>
      </c>
      <c r="J303" s="3">
        <v>3000</v>
      </c>
      <c r="L303" s="3">
        <v>3000</v>
      </c>
      <c r="M303" s="2">
        <v>0</v>
      </c>
    </row>
    <row r="304" spans="1:13" x14ac:dyDescent="0.2">
      <c r="A304" t="s">
        <v>18</v>
      </c>
      <c r="B304" t="s">
        <v>22</v>
      </c>
      <c r="C304" t="str">
        <f t="shared" si="16"/>
        <v>PuaOff</v>
      </c>
      <c r="D304">
        <v>2</v>
      </c>
      <c r="E304" t="s">
        <v>5</v>
      </c>
      <c r="F304">
        <v>0</v>
      </c>
      <c r="G304" s="23">
        <v>1.2723450247038659</v>
      </c>
      <c r="J304" s="3">
        <v>4000</v>
      </c>
      <c r="L304" s="3">
        <v>4000</v>
      </c>
      <c r="M304" s="2">
        <v>0</v>
      </c>
    </row>
    <row r="305" spans="1:13" x14ac:dyDescent="0.2">
      <c r="A305" t="s">
        <v>18</v>
      </c>
      <c r="B305" t="s">
        <v>22</v>
      </c>
      <c r="C305" t="str">
        <f t="shared" si="16"/>
        <v>PuaOff</v>
      </c>
      <c r="D305">
        <v>2</v>
      </c>
      <c r="E305" t="s">
        <v>5</v>
      </c>
      <c r="F305">
        <v>0</v>
      </c>
      <c r="G305" s="23">
        <v>0.96761053730565638</v>
      </c>
      <c r="J305" s="3">
        <v>5000</v>
      </c>
      <c r="L305" s="3">
        <v>5000</v>
      </c>
      <c r="M305" s="2">
        <v>0</v>
      </c>
    </row>
    <row r="306" spans="1:13" x14ac:dyDescent="0.2">
      <c r="A306" t="s">
        <v>18</v>
      </c>
      <c r="B306" t="s">
        <v>22</v>
      </c>
      <c r="C306" t="str">
        <f t="shared" si="16"/>
        <v>PuaOff</v>
      </c>
      <c r="D306">
        <v>3</v>
      </c>
      <c r="E306" t="s">
        <v>5</v>
      </c>
      <c r="F306">
        <v>0</v>
      </c>
      <c r="G306" s="23">
        <v>8.7964594300514232E-2</v>
      </c>
      <c r="J306" s="3">
        <v>6000</v>
      </c>
      <c r="L306" s="3">
        <v>6000</v>
      </c>
      <c r="M306" s="2">
        <v>0</v>
      </c>
    </row>
    <row r="307" spans="1:13" x14ac:dyDescent="0.2">
      <c r="A307" t="s">
        <v>18</v>
      </c>
      <c r="B307" t="s">
        <v>22</v>
      </c>
      <c r="C307" t="str">
        <f t="shared" si="16"/>
        <v>PuaOff</v>
      </c>
      <c r="D307">
        <v>3</v>
      </c>
      <c r="E307" t="s">
        <v>5</v>
      </c>
      <c r="F307">
        <v>2</v>
      </c>
      <c r="G307" s="23">
        <v>2.1111502632123411</v>
      </c>
      <c r="J307" s="3">
        <v>7000</v>
      </c>
      <c r="L307" s="3">
        <v>7000</v>
      </c>
      <c r="M307" s="2">
        <v>0</v>
      </c>
    </row>
    <row r="308" spans="1:13" x14ac:dyDescent="0.2">
      <c r="A308" t="s">
        <v>18</v>
      </c>
      <c r="B308" t="s">
        <v>22</v>
      </c>
      <c r="C308" t="str">
        <f t="shared" si="16"/>
        <v>PuaOff</v>
      </c>
      <c r="D308">
        <v>3</v>
      </c>
      <c r="E308" t="s">
        <v>5</v>
      </c>
      <c r="F308">
        <v>0</v>
      </c>
      <c r="G308" s="23">
        <v>0.6597344572538566</v>
      </c>
      <c r="J308" s="3">
        <v>8000</v>
      </c>
      <c r="L308" s="3">
        <v>8000</v>
      </c>
      <c r="M308" s="2">
        <v>0</v>
      </c>
    </row>
    <row r="309" spans="1:13" x14ac:dyDescent="0.2">
      <c r="A309" t="s">
        <v>18</v>
      </c>
      <c r="B309" t="s">
        <v>22</v>
      </c>
      <c r="C309" t="str">
        <f t="shared" si="16"/>
        <v>PuaOff</v>
      </c>
      <c r="D309">
        <v>3</v>
      </c>
      <c r="E309" t="s">
        <v>5</v>
      </c>
      <c r="F309">
        <v>0</v>
      </c>
      <c r="G309" s="23">
        <v>0.39584067435231396</v>
      </c>
      <c r="J309" s="3">
        <v>9000</v>
      </c>
      <c r="L309" s="3">
        <v>9000</v>
      </c>
      <c r="M309" s="2">
        <v>0</v>
      </c>
    </row>
    <row r="310" spans="1:13" x14ac:dyDescent="0.2">
      <c r="A310" t="s">
        <v>18</v>
      </c>
      <c r="B310" t="s">
        <v>22</v>
      </c>
      <c r="C310" t="str">
        <f t="shared" si="16"/>
        <v>PuaOff</v>
      </c>
      <c r="D310">
        <v>4</v>
      </c>
      <c r="E310" t="s">
        <v>5</v>
      </c>
      <c r="F310">
        <v>0</v>
      </c>
      <c r="G310" s="23">
        <v>3.7699111843077518E-2</v>
      </c>
      <c r="J310" s="3">
        <v>10000</v>
      </c>
      <c r="L310" s="3">
        <v>10000</v>
      </c>
      <c r="M310" s="2">
        <v>0</v>
      </c>
    </row>
    <row r="311" spans="1:13" x14ac:dyDescent="0.2">
      <c r="A311" t="s">
        <v>18</v>
      </c>
      <c r="B311" t="s">
        <v>22</v>
      </c>
      <c r="C311" t="str">
        <f t="shared" si="16"/>
        <v>PuaOff</v>
      </c>
      <c r="D311">
        <v>4</v>
      </c>
      <c r="E311" t="s">
        <v>5</v>
      </c>
      <c r="F311">
        <v>0</v>
      </c>
      <c r="G311" s="23">
        <v>2.8274333882308142E-2</v>
      </c>
      <c r="J311" s="3">
        <v>11000</v>
      </c>
      <c r="L311" s="3">
        <v>11000</v>
      </c>
      <c r="M311" s="2">
        <v>0</v>
      </c>
    </row>
    <row r="312" spans="1:13" x14ac:dyDescent="0.2">
      <c r="A312" t="s">
        <v>18</v>
      </c>
      <c r="B312" t="s">
        <v>22</v>
      </c>
      <c r="C312" t="str">
        <f t="shared" si="16"/>
        <v>PuaOff</v>
      </c>
      <c r="D312">
        <v>4</v>
      </c>
      <c r="E312" t="s">
        <v>5</v>
      </c>
      <c r="F312">
        <v>0</v>
      </c>
      <c r="G312" s="23">
        <v>0.43982297150257105</v>
      </c>
      <c r="J312" s="3">
        <v>12000</v>
      </c>
      <c r="L312" s="3">
        <v>12000</v>
      </c>
      <c r="M312" s="2">
        <v>0</v>
      </c>
    </row>
    <row r="313" spans="1:13" x14ac:dyDescent="0.2">
      <c r="A313" t="s">
        <v>18</v>
      </c>
      <c r="B313" t="s">
        <v>22</v>
      </c>
      <c r="C313" t="str">
        <f t="shared" si="16"/>
        <v>PuaOff</v>
      </c>
      <c r="D313">
        <v>4</v>
      </c>
      <c r="E313" t="s">
        <v>5</v>
      </c>
      <c r="F313">
        <v>0</v>
      </c>
      <c r="G313" s="23">
        <v>6.2831853071795868E-2</v>
      </c>
      <c r="J313" s="3">
        <v>13000</v>
      </c>
      <c r="L313" s="3">
        <v>13000</v>
      </c>
      <c r="M313" s="2">
        <v>0</v>
      </c>
    </row>
    <row r="314" spans="1:13" x14ac:dyDescent="0.2">
      <c r="A314" t="s">
        <v>18</v>
      </c>
      <c r="B314" t="s">
        <v>22</v>
      </c>
      <c r="C314" t="str">
        <f t="shared" si="16"/>
        <v>PuaOff</v>
      </c>
      <c r="D314">
        <v>5</v>
      </c>
      <c r="E314" t="s">
        <v>5</v>
      </c>
      <c r="F314">
        <v>0</v>
      </c>
      <c r="G314" s="23">
        <v>0.7539822368615503</v>
      </c>
      <c r="J314" s="3">
        <v>14000</v>
      </c>
      <c r="L314" s="3">
        <v>14000</v>
      </c>
      <c r="M314" s="2">
        <v>0</v>
      </c>
    </row>
    <row r="315" spans="1:13" x14ac:dyDescent="0.2">
      <c r="A315" t="s">
        <v>18</v>
      </c>
      <c r="B315" t="s">
        <v>22</v>
      </c>
      <c r="C315" t="str">
        <f t="shared" si="16"/>
        <v>PuaOff</v>
      </c>
      <c r="D315">
        <v>5</v>
      </c>
      <c r="E315" t="s">
        <v>5</v>
      </c>
      <c r="F315">
        <v>0</v>
      </c>
      <c r="G315" s="23">
        <v>10.781945987120169</v>
      </c>
      <c r="J315" s="3">
        <v>15000</v>
      </c>
      <c r="L315" s="3">
        <v>15000</v>
      </c>
      <c r="M315" s="2">
        <v>0</v>
      </c>
    </row>
    <row r="316" spans="1:13" x14ac:dyDescent="0.2">
      <c r="A316" t="s">
        <v>18</v>
      </c>
      <c r="B316" t="s">
        <v>22</v>
      </c>
      <c r="C316" t="str">
        <f t="shared" si="16"/>
        <v>PuaOff</v>
      </c>
      <c r="D316">
        <v>5</v>
      </c>
      <c r="E316" t="s">
        <v>5</v>
      </c>
      <c r="F316">
        <v>0</v>
      </c>
      <c r="G316" s="23">
        <v>20.809909737378788</v>
      </c>
      <c r="J316" s="3">
        <v>16000</v>
      </c>
      <c r="L316" s="3">
        <v>16000</v>
      </c>
      <c r="M316" s="2">
        <v>0</v>
      </c>
    </row>
    <row r="317" spans="1:13" x14ac:dyDescent="0.2">
      <c r="A317" t="s">
        <v>18</v>
      </c>
      <c r="B317" t="s">
        <v>22</v>
      </c>
      <c r="C317" t="str">
        <f t="shared" si="16"/>
        <v>PuaOff</v>
      </c>
      <c r="D317">
        <v>5</v>
      </c>
      <c r="E317" t="s">
        <v>5</v>
      </c>
      <c r="F317">
        <v>0</v>
      </c>
      <c r="G317" s="23">
        <v>4.8380526865282807</v>
      </c>
      <c r="J317" s="3">
        <v>17000</v>
      </c>
      <c r="L317" s="3">
        <v>17000</v>
      </c>
      <c r="M317" s="2">
        <v>0</v>
      </c>
    </row>
    <row r="318" spans="1:13" x14ac:dyDescent="0.2">
      <c r="A318" t="s">
        <v>18</v>
      </c>
      <c r="B318" t="s">
        <v>22</v>
      </c>
      <c r="C318" t="str">
        <f t="shared" si="16"/>
        <v>PuaOff</v>
      </c>
      <c r="D318">
        <v>5</v>
      </c>
      <c r="E318" t="s">
        <v>5</v>
      </c>
      <c r="F318">
        <v>0</v>
      </c>
      <c r="G318" s="23">
        <v>0.22619467105846508</v>
      </c>
      <c r="J318" s="3">
        <v>18000</v>
      </c>
      <c r="L318" s="3">
        <v>18000</v>
      </c>
      <c r="M318" s="2">
        <v>0</v>
      </c>
    </row>
    <row r="319" spans="1:13" x14ac:dyDescent="0.2">
      <c r="A319" t="s">
        <v>18</v>
      </c>
      <c r="B319" t="s">
        <v>22</v>
      </c>
      <c r="C319" t="str">
        <f t="shared" si="16"/>
        <v>PuaOff</v>
      </c>
      <c r="D319">
        <v>6</v>
      </c>
      <c r="E319" t="s">
        <v>5</v>
      </c>
      <c r="F319">
        <v>0</v>
      </c>
      <c r="G319" s="23">
        <v>3.7699111843077517</v>
      </c>
      <c r="J319" s="3">
        <v>19000</v>
      </c>
      <c r="L319" s="3">
        <v>19000</v>
      </c>
      <c r="M319" s="2">
        <v>0</v>
      </c>
    </row>
    <row r="320" spans="1:13" x14ac:dyDescent="0.2">
      <c r="A320" t="s">
        <v>18</v>
      </c>
      <c r="B320" t="s">
        <v>22</v>
      </c>
      <c r="C320" t="str">
        <f t="shared" si="16"/>
        <v>PuaOff</v>
      </c>
      <c r="D320">
        <v>6</v>
      </c>
      <c r="E320" t="s">
        <v>5</v>
      </c>
      <c r="F320">
        <v>0</v>
      </c>
      <c r="G320" s="23">
        <v>0.87964594300514209</v>
      </c>
      <c r="J320" s="3">
        <v>20000</v>
      </c>
      <c r="L320" s="3">
        <v>20000</v>
      </c>
      <c r="M320" s="2">
        <v>0</v>
      </c>
    </row>
    <row r="321" spans="1:13" x14ac:dyDescent="0.2">
      <c r="A321" t="s">
        <v>18</v>
      </c>
      <c r="B321" t="s">
        <v>22</v>
      </c>
      <c r="C321" t="str">
        <f t="shared" si="16"/>
        <v>PuaOff</v>
      </c>
      <c r="D321">
        <v>6</v>
      </c>
      <c r="E321" t="s">
        <v>5</v>
      </c>
      <c r="F321">
        <v>0</v>
      </c>
      <c r="G321" s="23">
        <v>42.618845938599144</v>
      </c>
      <c r="J321" s="3">
        <v>21000</v>
      </c>
      <c r="L321" s="3">
        <v>21000</v>
      </c>
      <c r="M321" s="2">
        <v>0</v>
      </c>
    </row>
    <row r="322" spans="1:13" x14ac:dyDescent="0.2">
      <c r="A322" t="s">
        <v>18</v>
      </c>
      <c r="B322" t="s">
        <v>22</v>
      </c>
      <c r="C322" t="str">
        <f t="shared" si="16"/>
        <v>PuaOff</v>
      </c>
      <c r="D322">
        <v>6</v>
      </c>
      <c r="E322" t="s">
        <v>5</v>
      </c>
      <c r="F322">
        <v>0</v>
      </c>
      <c r="G322" s="23">
        <v>7.5398223686155036E-2</v>
      </c>
      <c r="J322" s="3">
        <v>22000</v>
      </c>
      <c r="L322" s="3">
        <v>22000</v>
      </c>
      <c r="M322" s="2">
        <v>0</v>
      </c>
    </row>
    <row r="323" spans="1:13" x14ac:dyDescent="0.2">
      <c r="A323" t="s">
        <v>18</v>
      </c>
      <c r="B323" t="s">
        <v>22</v>
      </c>
      <c r="C323" t="str">
        <f t="shared" ref="C323:C372" si="19">LEFT(A323,3)&amp;B323</f>
        <v>PuaOff</v>
      </c>
      <c r="D323">
        <v>6</v>
      </c>
      <c r="E323" t="s">
        <v>5</v>
      </c>
      <c r="F323">
        <v>0</v>
      </c>
      <c r="G323" s="23">
        <v>5.1459287665800808</v>
      </c>
      <c r="J323" s="3">
        <v>23000</v>
      </c>
      <c r="L323" s="3">
        <v>23000</v>
      </c>
      <c r="M323" s="2">
        <v>0</v>
      </c>
    </row>
    <row r="324" spans="1:13" x14ac:dyDescent="0.2">
      <c r="A324" t="s">
        <v>18</v>
      </c>
      <c r="B324" t="s">
        <v>22</v>
      </c>
      <c r="C324" t="str">
        <f t="shared" si="19"/>
        <v>PuaOff</v>
      </c>
      <c r="D324">
        <v>6</v>
      </c>
      <c r="E324" t="s">
        <v>5</v>
      </c>
      <c r="F324">
        <v>0</v>
      </c>
      <c r="G324" s="23">
        <v>0.18849555921538758</v>
      </c>
      <c r="J324" s="3">
        <v>24000</v>
      </c>
      <c r="L324" s="3">
        <v>24000</v>
      </c>
      <c r="M324" s="2">
        <v>0</v>
      </c>
    </row>
    <row r="325" spans="1:13" x14ac:dyDescent="0.2">
      <c r="A325" t="s">
        <v>18</v>
      </c>
      <c r="B325" t="s">
        <v>22</v>
      </c>
      <c r="C325" t="str">
        <f t="shared" si="19"/>
        <v>PuaOff</v>
      </c>
      <c r="D325">
        <v>6</v>
      </c>
      <c r="E325" t="s">
        <v>5</v>
      </c>
      <c r="F325">
        <v>0</v>
      </c>
      <c r="G325" s="23">
        <v>1.9603538158400309</v>
      </c>
      <c r="J325" s="3">
        <v>25000</v>
      </c>
      <c r="L325" s="3">
        <v>25000</v>
      </c>
      <c r="M325" s="2">
        <v>0</v>
      </c>
    </row>
    <row r="326" spans="1:13" x14ac:dyDescent="0.2">
      <c r="A326" t="s">
        <v>18</v>
      </c>
      <c r="B326" t="s">
        <v>22</v>
      </c>
      <c r="C326" t="str">
        <f t="shared" si="19"/>
        <v>PuaOff</v>
      </c>
      <c r="D326">
        <v>7</v>
      </c>
      <c r="E326" t="s">
        <v>5</v>
      </c>
      <c r="F326">
        <v>0</v>
      </c>
      <c r="G326" s="23">
        <v>56.548667764616276</v>
      </c>
      <c r="J326" s="3">
        <v>26000</v>
      </c>
      <c r="L326" s="3">
        <v>26000</v>
      </c>
      <c r="M326" s="2">
        <v>0</v>
      </c>
    </row>
    <row r="327" spans="1:13" x14ac:dyDescent="0.2">
      <c r="A327" t="s">
        <v>18</v>
      </c>
      <c r="B327" t="s">
        <v>22</v>
      </c>
      <c r="C327" t="str">
        <f t="shared" si="19"/>
        <v>PuaOff</v>
      </c>
      <c r="D327">
        <v>7</v>
      </c>
      <c r="E327" t="s">
        <v>5</v>
      </c>
      <c r="F327">
        <v>0</v>
      </c>
      <c r="G327" s="23">
        <v>13.571680263507904</v>
      </c>
      <c r="J327" s="3">
        <v>27000</v>
      </c>
      <c r="L327" s="3">
        <v>27000</v>
      </c>
      <c r="M327" s="2">
        <v>0</v>
      </c>
    </row>
    <row r="328" spans="1:13" x14ac:dyDescent="0.2">
      <c r="A328" t="s">
        <v>18</v>
      </c>
      <c r="B328" t="s">
        <v>22</v>
      </c>
      <c r="C328" t="str">
        <f t="shared" si="19"/>
        <v>PuaOff</v>
      </c>
      <c r="D328">
        <v>7</v>
      </c>
      <c r="E328" t="s">
        <v>5</v>
      </c>
      <c r="F328">
        <v>0</v>
      </c>
      <c r="G328" s="23">
        <v>0.17592918860102846</v>
      </c>
      <c r="J328" s="3">
        <v>28000</v>
      </c>
      <c r="L328" s="3">
        <v>28000</v>
      </c>
      <c r="M328" s="2">
        <v>0</v>
      </c>
    </row>
    <row r="329" spans="1:13" x14ac:dyDescent="0.2">
      <c r="A329" t="s">
        <v>18</v>
      </c>
      <c r="B329" t="s">
        <v>22</v>
      </c>
      <c r="C329" t="str">
        <f t="shared" si="19"/>
        <v>PuaOff</v>
      </c>
      <c r="D329">
        <v>7</v>
      </c>
      <c r="E329" t="s">
        <v>5</v>
      </c>
      <c r="F329">
        <v>0</v>
      </c>
      <c r="G329" s="23">
        <v>1.3194689145077132</v>
      </c>
      <c r="J329" s="3">
        <v>29000</v>
      </c>
      <c r="L329" s="3">
        <v>29000</v>
      </c>
      <c r="M329" s="2">
        <v>0</v>
      </c>
    </row>
    <row r="330" spans="1:13" x14ac:dyDescent="0.2">
      <c r="A330" t="s">
        <v>18</v>
      </c>
      <c r="B330" t="s">
        <v>22</v>
      </c>
      <c r="C330" t="str">
        <f t="shared" si="19"/>
        <v>PuaOff</v>
      </c>
      <c r="D330">
        <v>7</v>
      </c>
      <c r="E330" t="s">
        <v>5</v>
      </c>
      <c r="F330">
        <v>0</v>
      </c>
      <c r="G330" s="23">
        <v>5.6548667764616284E-2</v>
      </c>
      <c r="J330" s="3">
        <v>30000</v>
      </c>
      <c r="L330" s="3">
        <v>30000</v>
      </c>
      <c r="M330" s="2">
        <v>0</v>
      </c>
    </row>
    <row r="331" spans="1:13" ht="12" thickBot="1" x14ac:dyDescent="0.25">
      <c r="A331" t="s">
        <v>18</v>
      </c>
      <c r="B331" t="s">
        <v>22</v>
      </c>
      <c r="C331" t="str">
        <f t="shared" si="19"/>
        <v>PuaOff</v>
      </c>
      <c r="D331">
        <v>8</v>
      </c>
      <c r="E331" t="s">
        <v>5</v>
      </c>
      <c r="F331">
        <v>0</v>
      </c>
      <c r="G331" s="23">
        <v>3.4306191777200543</v>
      </c>
      <c r="L331" s="4" t="s">
        <v>14</v>
      </c>
      <c r="M331" s="4">
        <v>0</v>
      </c>
    </row>
    <row r="332" spans="1:13" x14ac:dyDescent="0.2">
      <c r="A332" t="s">
        <v>18</v>
      </c>
      <c r="B332" t="s">
        <v>22</v>
      </c>
      <c r="C332" t="str">
        <f t="shared" si="19"/>
        <v>PuaOff</v>
      </c>
      <c r="D332">
        <v>8</v>
      </c>
      <c r="E332" t="s">
        <v>5</v>
      </c>
      <c r="F332">
        <v>0</v>
      </c>
      <c r="G332" s="23">
        <v>13.06902543893354</v>
      </c>
    </row>
    <row r="333" spans="1:13" x14ac:dyDescent="0.2">
      <c r="A333" t="s">
        <v>18</v>
      </c>
      <c r="B333" t="s">
        <v>22</v>
      </c>
      <c r="C333" t="str">
        <f t="shared" si="19"/>
        <v>PuaOff</v>
      </c>
      <c r="D333">
        <v>8</v>
      </c>
      <c r="E333" t="s">
        <v>5</v>
      </c>
      <c r="F333">
        <v>0</v>
      </c>
      <c r="G333" s="23">
        <v>52.250969014505444</v>
      </c>
    </row>
    <row r="334" spans="1:13" x14ac:dyDescent="0.2">
      <c r="A334" t="s">
        <v>18</v>
      </c>
      <c r="B334" t="s">
        <v>22</v>
      </c>
      <c r="C334" t="str">
        <f t="shared" si="19"/>
        <v>PuaOff</v>
      </c>
      <c r="D334">
        <v>8</v>
      </c>
      <c r="E334" t="s">
        <v>5</v>
      </c>
      <c r="F334">
        <v>0</v>
      </c>
      <c r="G334" s="23">
        <v>717.6591426007451</v>
      </c>
    </row>
    <row r="335" spans="1:13" x14ac:dyDescent="0.2">
      <c r="A335" t="s">
        <v>18</v>
      </c>
      <c r="B335" t="s">
        <v>22</v>
      </c>
      <c r="C335" t="str">
        <f t="shared" si="19"/>
        <v>PuaOff</v>
      </c>
      <c r="D335">
        <v>8</v>
      </c>
      <c r="E335" t="s">
        <v>5</v>
      </c>
      <c r="F335">
        <v>0</v>
      </c>
      <c r="G335" s="23">
        <v>173.54786136960735</v>
      </c>
    </row>
    <row r="336" spans="1:13" x14ac:dyDescent="0.2">
      <c r="A336" t="s">
        <v>18</v>
      </c>
      <c r="B336" t="s">
        <v>22</v>
      </c>
      <c r="C336" t="str">
        <f t="shared" si="19"/>
        <v>PuaOff</v>
      </c>
      <c r="D336">
        <v>8</v>
      </c>
      <c r="E336" t="s">
        <v>5</v>
      </c>
      <c r="F336">
        <v>0</v>
      </c>
      <c r="G336" s="23">
        <v>8.2466807156732074</v>
      </c>
    </row>
    <row r="337" spans="1:13" x14ac:dyDescent="0.2">
      <c r="A337" t="s">
        <v>18</v>
      </c>
      <c r="B337" t="s">
        <v>22</v>
      </c>
      <c r="C337" t="str">
        <f t="shared" si="19"/>
        <v>PuaOff</v>
      </c>
      <c r="D337">
        <v>9</v>
      </c>
      <c r="E337" t="s">
        <v>5</v>
      </c>
      <c r="F337">
        <v>0</v>
      </c>
      <c r="G337" s="23">
        <v>9.4247779607693802E-2</v>
      </c>
    </row>
    <row r="338" spans="1:13" x14ac:dyDescent="0.2">
      <c r="A338" t="s">
        <v>18</v>
      </c>
      <c r="B338" t="s">
        <v>22</v>
      </c>
      <c r="C338" t="str">
        <f t="shared" si="19"/>
        <v>PuaOff</v>
      </c>
      <c r="D338">
        <v>9</v>
      </c>
      <c r="E338" t="s">
        <v>5</v>
      </c>
      <c r="F338">
        <v>5</v>
      </c>
      <c r="G338" s="23">
        <v>267.47519852663493</v>
      </c>
    </row>
    <row r="339" spans="1:13" x14ac:dyDescent="0.2">
      <c r="A339" t="s">
        <v>18</v>
      </c>
      <c r="B339" t="s">
        <v>22</v>
      </c>
      <c r="C339" t="str">
        <f t="shared" si="19"/>
        <v>PuaOff</v>
      </c>
      <c r="D339">
        <v>9</v>
      </c>
      <c r="E339" t="s">
        <v>5</v>
      </c>
      <c r="F339">
        <v>5</v>
      </c>
      <c r="G339" s="23">
        <v>102.91857533160163</v>
      </c>
    </row>
    <row r="340" spans="1:13" x14ac:dyDescent="0.2">
      <c r="A340" t="s">
        <v>18</v>
      </c>
      <c r="B340" t="s">
        <v>22</v>
      </c>
      <c r="C340" t="str">
        <f t="shared" si="19"/>
        <v>PuaOff</v>
      </c>
      <c r="D340">
        <v>9</v>
      </c>
      <c r="E340" t="s">
        <v>5</v>
      </c>
      <c r="F340">
        <v>0</v>
      </c>
      <c r="G340" s="23">
        <v>0.424115008234622</v>
      </c>
    </row>
    <row r="341" spans="1:13" x14ac:dyDescent="0.2">
      <c r="A341" t="s">
        <v>18</v>
      </c>
      <c r="B341" t="s">
        <v>22</v>
      </c>
      <c r="C341" t="str">
        <f t="shared" si="19"/>
        <v>PuaOff</v>
      </c>
      <c r="D341">
        <v>9</v>
      </c>
      <c r="E341" t="s">
        <v>5</v>
      </c>
      <c r="F341">
        <v>0</v>
      </c>
      <c r="G341" s="23">
        <v>0.92362824015539935</v>
      </c>
    </row>
    <row r="342" spans="1:13" x14ac:dyDescent="0.2">
      <c r="A342" t="s">
        <v>18</v>
      </c>
      <c r="B342" t="s">
        <v>22</v>
      </c>
      <c r="C342" t="str">
        <f t="shared" si="19"/>
        <v>PuaOff</v>
      </c>
      <c r="D342">
        <v>9</v>
      </c>
      <c r="E342" t="s">
        <v>5</v>
      </c>
      <c r="F342">
        <v>0</v>
      </c>
      <c r="G342" s="23">
        <v>22.807962665061897</v>
      </c>
    </row>
    <row r="343" spans="1:13" x14ac:dyDescent="0.2">
      <c r="A343" t="s">
        <v>18</v>
      </c>
      <c r="B343" t="s">
        <v>22</v>
      </c>
      <c r="C343" t="str">
        <f t="shared" si="19"/>
        <v>PuaOff</v>
      </c>
      <c r="D343">
        <v>9</v>
      </c>
      <c r="E343" t="s">
        <v>5</v>
      </c>
      <c r="F343">
        <v>0</v>
      </c>
      <c r="G343" s="23">
        <v>1.0995574287564276</v>
      </c>
    </row>
    <row r="344" spans="1:13" x14ac:dyDescent="0.2">
      <c r="A344" t="s">
        <v>18</v>
      </c>
      <c r="B344" t="s">
        <v>22</v>
      </c>
      <c r="C344" t="str">
        <f t="shared" si="19"/>
        <v>PuaOff</v>
      </c>
      <c r="D344">
        <v>10</v>
      </c>
      <c r="E344" t="s">
        <v>5</v>
      </c>
      <c r="F344">
        <v>0</v>
      </c>
      <c r="G344" s="23">
        <v>19.440175340413642</v>
      </c>
    </row>
    <row r="345" spans="1:13" x14ac:dyDescent="0.2">
      <c r="A345" t="s">
        <v>18</v>
      </c>
      <c r="B345" t="s">
        <v>22</v>
      </c>
      <c r="C345" t="str">
        <f t="shared" si="19"/>
        <v>PuaOff</v>
      </c>
      <c r="D345">
        <v>10</v>
      </c>
      <c r="E345" t="s">
        <v>5</v>
      </c>
      <c r="F345">
        <v>15</v>
      </c>
      <c r="G345" s="23">
        <v>32.232740625831276</v>
      </c>
    </row>
    <row r="346" spans="1:13" ht="12" thickBot="1" x14ac:dyDescent="0.25">
      <c r="A346" t="s">
        <v>18</v>
      </c>
      <c r="B346" t="s">
        <v>22</v>
      </c>
      <c r="C346" t="str">
        <f t="shared" si="19"/>
        <v>PuaOff</v>
      </c>
      <c r="D346">
        <v>10</v>
      </c>
      <c r="E346" t="s">
        <v>5</v>
      </c>
      <c r="F346">
        <v>0</v>
      </c>
      <c r="G346" s="23">
        <v>0.79168134870462792</v>
      </c>
    </row>
    <row r="347" spans="1:13" x14ac:dyDescent="0.2">
      <c r="A347" t="s">
        <v>18</v>
      </c>
      <c r="B347" t="s">
        <v>22</v>
      </c>
      <c r="C347" t="str">
        <f t="shared" si="19"/>
        <v>PuaOff</v>
      </c>
      <c r="D347">
        <v>10</v>
      </c>
      <c r="E347" t="s">
        <v>5</v>
      </c>
      <c r="F347">
        <v>0</v>
      </c>
      <c r="G347" s="23">
        <v>1.5927874753700251</v>
      </c>
      <c r="J347" t="s">
        <v>57</v>
      </c>
      <c r="L347" s="5" t="s">
        <v>13</v>
      </c>
      <c r="M347" s="5" t="s">
        <v>15</v>
      </c>
    </row>
    <row r="348" spans="1:13" x14ac:dyDescent="0.2">
      <c r="A348" t="s">
        <v>18</v>
      </c>
      <c r="B348" t="s">
        <v>22</v>
      </c>
      <c r="C348" t="str">
        <f t="shared" si="19"/>
        <v>PuaOff</v>
      </c>
      <c r="D348">
        <v>1</v>
      </c>
      <c r="E348" t="s">
        <v>9</v>
      </c>
      <c r="F348">
        <v>0</v>
      </c>
      <c r="G348" s="23">
        <v>13.571680263507904</v>
      </c>
      <c r="J348" s="3">
        <v>0</v>
      </c>
      <c r="L348" s="3">
        <v>0</v>
      </c>
      <c r="M348" s="2">
        <v>0</v>
      </c>
    </row>
    <row r="349" spans="1:13" x14ac:dyDescent="0.2">
      <c r="A349" t="s">
        <v>18</v>
      </c>
      <c r="B349" t="s">
        <v>22</v>
      </c>
      <c r="C349" t="str">
        <f t="shared" si="19"/>
        <v>PuaOff</v>
      </c>
      <c r="D349">
        <v>1</v>
      </c>
      <c r="E349" t="s">
        <v>9</v>
      </c>
      <c r="F349">
        <v>0</v>
      </c>
      <c r="G349" s="23">
        <v>5.02654824574367E-2</v>
      </c>
      <c r="J349" s="3">
        <v>500</v>
      </c>
      <c r="L349" s="3">
        <v>500</v>
      </c>
      <c r="M349" s="2">
        <v>25</v>
      </c>
    </row>
    <row r="350" spans="1:13" x14ac:dyDescent="0.2">
      <c r="A350" t="s">
        <v>18</v>
      </c>
      <c r="B350" t="s">
        <v>22</v>
      </c>
      <c r="C350" t="str">
        <f t="shared" si="19"/>
        <v>PuaOff</v>
      </c>
      <c r="D350">
        <v>1</v>
      </c>
      <c r="E350" t="s">
        <v>9</v>
      </c>
      <c r="F350">
        <v>0</v>
      </c>
      <c r="G350" s="23">
        <v>23.876104167282428</v>
      </c>
      <c r="J350" s="3">
        <v>1000</v>
      </c>
      <c r="L350" s="3">
        <v>1000</v>
      </c>
      <c r="M350" s="2">
        <v>0</v>
      </c>
    </row>
    <row r="351" spans="1:13" x14ac:dyDescent="0.2">
      <c r="A351" t="s">
        <v>18</v>
      </c>
      <c r="B351" t="s">
        <v>22</v>
      </c>
      <c r="C351" t="str">
        <f t="shared" si="19"/>
        <v>PuaOff</v>
      </c>
      <c r="D351">
        <v>2</v>
      </c>
      <c r="E351" t="s">
        <v>9</v>
      </c>
      <c r="F351">
        <v>5</v>
      </c>
      <c r="G351" s="23">
        <v>137.22476710880215</v>
      </c>
      <c r="J351" s="3">
        <v>1500</v>
      </c>
      <c r="L351" s="3">
        <v>1500</v>
      </c>
      <c r="M351" s="2">
        <v>0</v>
      </c>
    </row>
    <row r="352" spans="1:13" x14ac:dyDescent="0.2">
      <c r="A352" t="s">
        <v>18</v>
      </c>
      <c r="B352" t="s">
        <v>22</v>
      </c>
      <c r="C352" t="str">
        <f t="shared" si="19"/>
        <v>PuaOff</v>
      </c>
      <c r="D352">
        <v>3</v>
      </c>
      <c r="E352" t="s">
        <v>9</v>
      </c>
      <c r="F352">
        <v>60</v>
      </c>
      <c r="G352" s="23">
        <v>3.7699111843077517</v>
      </c>
      <c r="J352" s="3">
        <v>2000</v>
      </c>
      <c r="L352" s="3">
        <v>2000</v>
      </c>
      <c r="M352" s="2">
        <v>0</v>
      </c>
    </row>
    <row r="353" spans="1:13" x14ac:dyDescent="0.2">
      <c r="A353" t="s">
        <v>18</v>
      </c>
      <c r="B353" t="s">
        <v>22</v>
      </c>
      <c r="C353" t="str">
        <f t="shared" si="19"/>
        <v>PuaOff</v>
      </c>
      <c r="D353">
        <v>3</v>
      </c>
      <c r="E353" t="s">
        <v>9</v>
      </c>
      <c r="F353">
        <v>0</v>
      </c>
      <c r="G353" s="23">
        <v>1.5079644737231006</v>
      </c>
      <c r="J353" s="3">
        <v>2500</v>
      </c>
      <c r="L353" s="3">
        <v>2500</v>
      </c>
      <c r="M353" s="2">
        <v>0</v>
      </c>
    </row>
    <row r="354" spans="1:13" x14ac:dyDescent="0.2">
      <c r="A354" t="s">
        <v>18</v>
      </c>
      <c r="B354" t="s">
        <v>22</v>
      </c>
      <c r="C354" t="str">
        <f t="shared" si="19"/>
        <v>PuaOff</v>
      </c>
      <c r="D354">
        <v>3</v>
      </c>
      <c r="E354" t="s">
        <v>9</v>
      </c>
      <c r="F354">
        <v>5</v>
      </c>
      <c r="G354" s="23">
        <v>1.1309733552923256</v>
      </c>
      <c r="J354" s="3">
        <v>3000</v>
      </c>
      <c r="L354" s="3">
        <v>3000</v>
      </c>
      <c r="M354" s="2">
        <v>0</v>
      </c>
    </row>
    <row r="355" spans="1:13" x14ac:dyDescent="0.2">
      <c r="A355" t="s">
        <v>18</v>
      </c>
      <c r="B355" t="s">
        <v>22</v>
      </c>
      <c r="C355" t="str">
        <f t="shared" si="19"/>
        <v>PuaOff</v>
      </c>
      <c r="D355">
        <v>4</v>
      </c>
      <c r="E355" t="s">
        <v>9</v>
      </c>
      <c r="F355">
        <v>95</v>
      </c>
      <c r="G355" s="23">
        <v>213.06595535911336</v>
      </c>
      <c r="J355" s="3">
        <v>3500</v>
      </c>
      <c r="L355" s="3">
        <v>3500</v>
      </c>
      <c r="M355" s="2">
        <v>0</v>
      </c>
    </row>
    <row r="356" spans="1:13" x14ac:dyDescent="0.2">
      <c r="A356" t="s">
        <v>18</v>
      </c>
      <c r="B356" t="s">
        <v>22</v>
      </c>
      <c r="C356" t="str">
        <f t="shared" si="19"/>
        <v>PuaOff</v>
      </c>
      <c r="D356">
        <v>4</v>
      </c>
      <c r="E356" t="s">
        <v>9</v>
      </c>
      <c r="F356">
        <v>95</v>
      </c>
      <c r="G356" s="23">
        <v>20.781635403496484</v>
      </c>
      <c r="J356" s="3">
        <v>4000</v>
      </c>
      <c r="L356" s="3">
        <v>4000</v>
      </c>
      <c r="M356" s="2">
        <v>0</v>
      </c>
    </row>
    <row r="357" spans="1:13" x14ac:dyDescent="0.2">
      <c r="A357" t="s">
        <v>18</v>
      </c>
      <c r="B357" t="s">
        <v>22</v>
      </c>
      <c r="C357" t="str">
        <f t="shared" si="19"/>
        <v>PuaOff</v>
      </c>
      <c r="D357">
        <v>4</v>
      </c>
      <c r="E357" t="s">
        <v>9</v>
      </c>
      <c r="F357">
        <v>0</v>
      </c>
      <c r="G357" s="23">
        <v>0.59376101152847083</v>
      </c>
      <c r="J357" s="3">
        <v>4500</v>
      </c>
      <c r="L357" s="3">
        <v>4500</v>
      </c>
      <c r="M357" s="2">
        <v>0</v>
      </c>
    </row>
    <row r="358" spans="1:13" x14ac:dyDescent="0.2">
      <c r="A358" t="s">
        <v>18</v>
      </c>
      <c r="B358" t="s">
        <v>22</v>
      </c>
      <c r="C358" t="str">
        <f t="shared" si="19"/>
        <v>PuaOff</v>
      </c>
      <c r="D358">
        <v>5</v>
      </c>
      <c r="E358" t="s">
        <v>9</v>
      </c>
      <c r="F358">
        <v>0</v>
      </c>
      <c r="G358" s="23">
        <v>3.6191147369354422</v>
      </c>
      <c r="J358" s="3">
        <v>5000</v>
      </c>
      <c r="L358" s="3">
        <v>5000</v>
      </c>
      <c r="M358" s="2">
        <v>0</v>
      </c>
    </row>
    <row r="359" spans="1:13" x14ac:dyDescent="0.2">
      <c r="A359" t="s">
        <v>18</v>
      </c>
      <c r="B359" t="s">
        <v>22</v>
      </c>
      <c r="C359" t="str">
        <f t="shared" si="19"/>
        <v>PuaOff</v>
      </c>
      <c r="D359">
        <v>5</v>
      </c>
      <c r="E359" t="s">
        <v>9</v>
      </c>
      <c r="F359">
        <v>0</v>
      </c>
      <c r="G359" s="23">
        <v>53.108623808935462</v>
      </c>
      <c r="J359" s="3">
        <v>5500</v>
      </c>
      <c r="L359" s="3">
        <v>5500</v>
      </c>
      <c r="M359" s="2">
        <v>0</v>
      </c>
    </row>
    <row r="360" spans="1:13" x14ac:dyDescent="0.2">
      <c r="A360" t="s">
        <v>18</v>
      </c>
      <c r="B360" t="s">
        <v>22</v>
      </c>
      <c r="C360" t="str">
        <f t="shared" si="19"/>
        <v>PuaOff</v>
      </c>
      <c r="D360">
        <v>5</v>
      </c>
      <c r="E360" t="s">
        <v>9</v>
      </c>
      <c r="F360">
        <v>0</v>
      </c>
      <c r="G360" s="23">
        <v>0.87964594300514209</v>
      </c>
      <c r="J360" s="3">
        <v>6000</v>
      </c>
      <c r="L360" s="3">
        <v>6000</v>
      </c>
      <c r="M360" s="2">
        <v>0</v>
      </c>
    </row>
    <row r="361" spans="1:13" x14ac:dyDescent="0.2">
      <c r="A361" t="s">
        <v>18</v>
      </c>
      <c r="B361" t="s">
        <v>22</v>
      </c>
      <c r="C361" t="str">
        <f t="shared" si="19"/>
        <v>PuaOff</v>
      </c>
      <c r="D361">
        <v>5</v>
      </c>
      <c r="E361" t="s">
        <v>9</v>
      </c>
      <c r="F361">
        <v>0</v>
      </c>
      <c r="G361" s="23">
        <v>0.15079644737231007</v>
      </c>
      <c r="J361" s="3">
        <v>6500</v>
      </c>
      <c r="L361" s="3">
        <v>6500</v>
      </c>
      <c r="M361" s="2">
        <v>0</v>
      </c>
    </row>
    <row r="362" spans="1:13" x14ac:dyDescent="0.2">
      <c r="A362" t="s">
        <v>18</v>
      </c>
      <c r="B362" t="s">
        <v>22</v>
      </c>
      <c r="C362" t="str">
        <f t="shared" si="19"/>
        <v>PuaOff</v>
      </c>
      <c r="D362">
        <v>6</v>
      </c>
      <c r="E362" t="s">
        <v>9</v>
      </c>
      <c r="F362">
        <v>0</v>
      </c>
      <c r="G362" s="23">
        <v>2.1771237089377262</v>
      </c>
      <c r="J362" s="3">
        <v>7000</v>
      </c>
      <c r="L362" s="3">
        <v>7000</v>
      </c>
      <c r="M362" s="2">
        <v>0</v>
      </c>
    </row>
    <row r="363" spans="1:13" x14ac:dyDescent="0.2">
      <c r="A363" t="s">
        <v>18</v>
      </c>
      <c r="B363" t="s">
        <v>22</v>
      </c>
      <c r="C363" t="str">
        <f t="shared" si="19"/>
        <v>PuaOff</v>
      </c>
      <c r="D363">
        <v>6</v>
      </c>
      <c r="E363" t="s">
        <v>9</v>
      </c>
      <c r="F363">
        <v>75</v>
      </c>
      <c r="G363" s="23">
        <v>12.063715789784807</v>
      </c>
      <c r="J363" s="3">
        <v>7500</v>
      </c>
      <c r="L363" s="3">
        <v>7500</v>
      </c>
      <c r="M363" s="2">
        <v>0</v>
      </c>
    </row>
    <row r="364" spans="1:13" x14ac:dyDescent="0.2">
      <c r="A364" t="s">
        <v>18</v>
      </c>
      <c r="B364" t="s">
        <v>22</v>
      </c>
      <c r="C364" t="str">
        <f t="shared" si="19"/>
        <v>PuaOff</v>
      </c>
      <c r="D364">
        <v>7</v>
      </c>
      <c r="E364" t="s">
        <v>9</v>
      </c>
      <c r="F364">
        <v>10</v>
      </c>
      <c r="G364" s="23">
        <v>8.4823001646924414</v>
      </c>
      <c r="J364" s="3">
        <v>8000</v>
      </c>
      <c r="L364" s="3">
        <v>8000</v>
      </c>
      <c r="M364" s="2">
        <v>0</v>
      </c>
    </row>
    <row r="365" spans="1:13" x14ac:dyDescent="0.2">
      <c r="A365" t="s">
        <v>18</v>
      </c>
      <c r="B365" t="s">
        <v>22</v>
      </c>
      <c r="C365" t="str">
        <f t="shared" si="19"/>
        <v>PuaOff</v>
      </c>
      <c r="D365">
        <v>7</v>
      </c>
      <c r="E365" t="s">
        <v>9</v>
      </c>
      <c r="F365">
        <v>0</v>
      </c>
      <c r="G365" s="23">
        <v>3.0159289474462017</v>
      </c>
      <c r="J365" s="3">
        <v>8500</v>
      </c>
      <c r="L365" s="3">
        <v>8500</v>
      </c>
      <c r="M365" s="2">
        <v>0</v>
      </c>
    </row>
    <row r="366" spans="1:13" x14ac:dyDescent="0.2">
      <c r="A366" t="s">
        <v>18</v>
      </c>
      <c r="B366" t="s">
        <v>22</v>
      </c>
      <c r="C366" t="str">
        <f t="shared" si="19"/>
        <v>PuaOff</v>
      </c>
      <c r="D366">
        <v>8</v>
      </c>
      <c r="E366" t="s">
        <v>9</v>
      </c>
      <c r="F366">
        <v>0</v>
      </c>
      <c r="G366" s="23">
        <v>4.1547562843725006</v>
      </c>
      <c r="J366" s="3">
        <v>9000</v>
      </c>
      <c r="L366" s="3">
        <v>9000</v>
      </c>
      <c r="M366" s="2">
        <v>0</v>
      </c>
    </row>
    <row r="367" spans="1:13" x14ac:dyDescent="0.2">
      <c r="A367" t="s">
        <v>18</v>
      </c>
      <c r="B367" t="s">
        <v>22</v>
      </c>
      <c r="C367" t="str">
        <f t="shared" si="19"/>
        <v>PuaOff</v>
      </c>
      <c r="D367">
        <v>8</v>
      </c>
      <c r="E367" t="s">
        <v>9</v>
      </c>
      <c r="F367">
        <v>0</v>
      </c>
      <c r="G367" s="23">
        <v>82.466807156732074</v>
      </c>
      <c r="J367" s="3">
        <v>9500</v>
      </c>
      <c r="L367" s="3">
        <v>9500</v>
      </c>
      <c r="M367" s="2">
        <v>0</v>
      </c>
    </row>
    <row r="368" spans="1:13" x14ac:dyDescent="0.2">
      <c r="A368" t="s">
        <v>18</v>
      </c>
      <c r="B368" t="s">
        <v>22</v>
      </c>
      <c r="C368" t="str">
        <f t="shared" si="19"/>
        <v>PuaOff</v>
      </c>
      <c r="D368">
        <v>8</v>
      </c>
      <c r="E368" t="s">
        <v>9</v>
      </c>
      <c r="F368">
        <v>0</v>
      </c>
      <c r="G368" s="23">
        <v>42.411500823462212</v>
      </c>
      <c r="J368" s="3">
        <v>10000</v>
      </c>
      <c r="L368" s="3">
        <v>10000</v>
      </c>
      <c r="M368" s="2">
        <v>0</v>
      </c>
    </row>
    <row r="369" spans="1:13" ht="12" thickBot="1" x14ac:dyDescent="0.25">
      <c r="A369" t="s">
        <v>18</v>
      </c>
      <c r="B369" t="s">
        <v>22</v>
      </c>
      <c r="C369" t="str">
        <f t="shared" si="19"/>
        <v>PuaOff</v>
      </c>
      <c r="D369">
        <v>9</v>
      </c>
      <c r="E369" t="s">
        <v>9</v>
      </c>
      <c r="F369">
        <v>0</v>
      </c>
      <c r="G369" s="23">
        <v>2.1111502632123411</v>
      </c>
      <c r="L369" s="4" t="s">
        <v>14</v>
      </c>
      <c r="M369" s="4">
        <v>0</v>
      </c>
    </row>
    <row r="370" spans="1:13" x14ac:dyDescent="0.2">
      <c r="A370" t="s">
        <v>18</v>
      </c>
      <c r="B370" t="s">
        <v>22</v>
      </c>
      <c r="C370" t="str">
        <f t="shared" si="19"/>
        <v>PuaOff</v>
      </c>
      <c r="D370">
        <v>9</v>
      </c>
      <c r="E370" t="s">
        <v>9</v>
      </c>
      <c r="F370">
        <v>0</v>
      </c>
      <c r="G370" s="23">
        <v>0.30159289474462014</v>
      </c>
    </row>
    <row r="371" spans="1:13" x14ac:dyDescent="0.2">
      <c r="A371" t="s">
        <v>18</v>
      </c>
      <c r="B371" t="s">
        <v>22</v>
      </c>
      <c r="C371" t="str">
        <f t="shared" si="19"/>
        <v>PuaOff</v>
      </c>
      <c r="D371">
        <v>10</v>
      </c>
      <c r="E371" t="s">
        <v>9</v>
      </c>
      <c r="F371">
        <v>0</v>
      </c>
      <c r="G371" s="23">
        <v>0.15079644737231007</v>
      </c>
    </row>
    <row r="372" spans="1:13" x14ac:dyDescent="0.2">
      <c r="A372" t="s">
        <v>18</v>
      </c>
      <c r="B372" t="s">
        <v>22</v>
      </c>
      <c r="C372" t="str">
        <f t="shared" si="19"/>
        <v>PuaOff</v>
      </c>
      <c r="D372">
        <v>10</v>
      </c>
      <c r="E372" t="s">
        <v>9</v>
      </c>
      <c r="F372">
        <v>0</v>
      </c>
      <c r="G372" s="23">
        <v>36.021501366060576</v>
      </c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2"/>
  <sheetViews>
    <sheetView topLeftCell="A327" workbookViewId="0">
      <selection activeCell="F2" sqref="F2:F372"/>
    </sheetView>
  </sheetViews>
  <sheetFormatPr defaultRowHeight="11.25" x14ac:dyDescent="0.2"/>
  <cols>
    <col min="6" max="6" width="12.5" bestFit="1" customWidth="1"/>
    <col min="7" max="7" width="16.33203125" bestFit="1" customWidth="1"/>
  </cols>
  <sheetData>
    <row r="1" spans="1:7" x14ac:dyDescent="0.2">
      <c r="A1" t="s">
        <v>60</v>
      </c>
      <c r="B1" t="s">
        <v>1</v>
      </c>
      <c r="C1" t="s">
        <v>2</v>
      </c>
      <c r="D1" t="s">
        <v>3</v>
      </c>
      <c r="E1" s="23" t="s">
        <v>40</v>
      </c>
      <c r="F1" t="s">
        <v>77</v>
      </c>
      <c r="G1" t="s">
        <v>78</v>
      </c>
    </row>
    <row r="2" spans="1:7" x14ac:dyDescent="0.2">
      <c r="A2" t="s">
        <v>73</v>
      </c>
      <c r="B2">
        <v>10</v>
      </c>
      <c r="C2" t="s">
        <v>6</v>
      </c>
      <c r="D2">
        <v>0</v>
      </c>
      <c r="E2" s="23">
        <v>0.18849555921538758</v>
      </c>
      <c r="F2">
        <v>0</v>
      </c>
      <c r="G2">
        <v>1</v>
      </c>
    </row>
    <row r="3" spans="1:7" x14ac:dyDescent="0.2">
      <c r="A3" t="s">
        <v>73</v>
      </c>
      <c r="B3">
        <v>10</v>
      </c>
      <c r="C3" t="s">
        <v>6</v>
      </c>
      <c r="D3">
        <v>0</v>
      </c>
      <c r="E3" s="23">
        <v>0.50265482457436694</v>
      </c>
      <c r="F3">
        <v>0.37</v>
      </c>
      <c r="G3">
        <v>2</v>
      </c>
    </row>
    <row r="4" spans="1:7" x14ac:dyDescent="0.2">
      <c r="A4" t="s">
        <v>73</v>
      </c>
      <c r="B4">
        <v>2</v>
      </c>
      <c r="C4" t="s">
        <v>6</v>
      </c>
      <c r="D4">
        <v>0</v>
      </c>
      <c r="E4" s="23">
        <v>1.8849555921538759</v>
      </c>
      <c r="F4">
        <v>1</v>
      </c>
      <c r="G4">
        <v>3</v>
      </c>
    </row>
    <row r="5" spans="1:7" x14ac:dyDescent="0.2">
      <c r="A5" t="s">
        <v>73</v>
      </c>
      <c r="B5">
        <v>9</v>
      </c>
      <c r="C5" t="s">
        <v>6</v>
      </c>
      <c r="D5">
        <v>0</v>
      </c>
      <c r="E5" s="23">
        <v>1.8849555921538759</v>
      </c>
      <c r="F5">
        <v>1</v>
      </c>
      <c r="G5">
        <v>3</v>
      </c>
    </row>
    <row r="6" spans="1:7" x14ac:dyDescent="0.2">
      <c r="A6" t="s">
        <v>73</v>
      </c>
      <c r="B6">
        <v>10</v>
      </c>
      <c r="C6" t="s">
        <v>6</v>
      </c>
      <c r="D6">
        <v>0</v>
      </c>
      <c r="E6" s="23">
        <v>1.9792033717615696</v>
      </c>
      <c r="F6">
        <v>1</v>
      </c>
      <c r="G6">
        <v>3</v>
      </c>
    </row>
    <row r="7" spans="1:7" x14ac:dyDescent="0.2">
      <c r="A7" t="s">
        <v>73</v>
      </c>
      <c r="B7">
        <v>2</v>
      </c>
      <c r="C7" t="s">
        <v>6</v>
      </c>
      <c r="D7">
        <v>0</v>
      </c>
      <c r="E7" s="23">
        <v>7.5398223686155044</v>
      </c>
      <c r="F7">
        <v>7</v>
      </c>
      <c r="G7">
        <v>7</v>
      </c>
    </row>
    <row r="8" spans="1:7" x14ac:dyDescent="0.2">
      <c r="A8" t="s">
        <v>73</v>
      </c>
      <c r="B8">
        <v>2</v>
      </c>
      <c r="C8" t="s">
        <v>6</v>
      </c>
      <c r="D8">
        <v>0</v>
      </c>
      <c r="E8" s="23">
        <v>8.5765479443001365</v>
      </c>
      <c r="F8">
        <v>7</v>
      </c>
      <c r="G8">
        <v>7</v>
      </c>
    </row>
    <row r="9" spans="1:7" x14ac:dyDescent="0.2">
      <c r="A9" t="s">
        <v>73</v>
      </c>
      <c r="B9">
        <v>6</v>
      </c>
      <c r="C9" t="s">
        <v>6</v>
      </c>
      <c r="D9">
        <v>30</v>
      </c>
      <c r="E9" s="23">
        <v>20.734511513692635</v>
      </c>
      <c r="F9">
        <v>20</v>
      </c>
      <c r="G9">
        <v>20</v>
      </c>
    </row>
    <row r="10" spans="1:7" x14ac:dyDescent="0.2">
      <c r="A10" t="s">
        <v>73</v>
      </c>
      <c r="B10">
        <v>2</v>
      </c>
      <c r="C10" t="s">
        <v>6</v>
      </c>
      <c r="D10">
        <v>0</v>
      </c>
      <c r="E10" s="23">
        <v>21.614157456697775</v>
      </c>
      <c r="F10">
        <v>20</v>
      </c>
      <c r="G10">
        <v>20</v>
      </c>
    </row>
    <row r="11" spans="1:7" x14ac:dyDescent="0.2">
      <c r="A11" t="s">
        <v>73</v>
      </c>
      <c r="B11">
        <v>10</v>
      </c>
      <c r="C11" t="s">
        <v>6</v>
      </c>
      <c r="D11">
        <v>0</v>
      </c>
      <c r="E11" s="23">
        <v>22.776546738526005</v>
      </c>
      <c r="F11">
        <v>20</v>
      </c>
      <c r="G11">
        <v>20</v>
      </c>
    </row>
    <row r="12" spans="1:7" x14ac:dyDescent="0.2">
      <c r="A12" t="s">
        <v>73</v>
      </c>
      <c r="B12">
        <v>10</v>
      </c>
      <c r="C12" t="s">
        <v>6</v>
      </c>
      <c r="D12">
        <v>10</v>
      </c>
      <c r="E12" s="23">
        <v>27.331856086231202</v>
      </c>
      <c r="F12">
        <v>20</v>
      </c>
      <c r="G12">
        <v>20</v>
      </c>
    </row>
    <row r="13" spans="1:7" x14ac:dyDescent="0.2">
      <c r="A13" t="s">
        <v>73</v>
      </c>
      <c r="B13">
        <v>4</v>
      </c>
      <c r="C13" t="s">
        <v>6</v>
      </c>
      <c r="D13">
        <v>0</v>
      </c>
      <c r="E13" s="23">
        <v>27.897342763877361</v>
      </c>
      <c r="F13">
        <v>20</v>
      </c>
      <c r="G13">
        <v>20</v>
      </c>
    </row>
    <row r="14" spans="1:7" x14ac:dyDescent="0.2">
      <c r="A14" t="s">
        <v>73</v>
      </c>
      <c r="B14">
        <v>5</v>
      </c>
      <c r="C14" t="s">
        <v>6</v>
      </c>
      <c r="D14">
        <v>0</v>
      </c>
      <c r="E14" s="23">
        <v>29.845130209103033</v>
      </c>
      <c r="F14">
        <v>20</v>
      </c>
      <c r="G14">
        <v>20</v>
      </c>
    </row>
    <row r="15" spans="1:7" x14ac:dyDescent="0.2">
      <c r="A15" t="s">
        <v>73</v>
      </c>
      <c r="B15">
        <v>6</v>
      </c>
      <c r="C15" t="s">
        <v>6</v>
      </c>
      <c r="D15">
        <v>0</v>
      </c>
      <c r="E15" s="23">
        <v>31.415926535897931</v>
      </c>
      <c r="F15">
        <v>20</v>
      </c>
      <c r="G15">
        <v>20</v>
      </c>
    </row>
    <row r="16" spans="1:7" x14ac:dyDescent="0.2">
      <c r="A16" t="s">
        <v>73</v>
      </c>
      <c r="B16">
        <v>6</v>
      </c>
      <c r="C16" t="s">
        <v>6</v>
      </c>
      <c r="D16">
        <v>0</v>
      </c>
      <c r="E16" s="23">
        <v>32.138492846223585</v>
      </c>
      <c r="F16">
        <v>20</v>
      </c>
      <c r="G16">
        <v>20</v>
      </c>
    </row>
    <row r="17" spans="1:7" x14ac:dyDescent="0.2">
      <c r="A17" t="s">
        <v>73</v>
      </c>
      <c r="B17">
        <v>10</v>
      </c>
      <c r="C17" t="s">
        <v>6</v>
      </c>
      <c r="D17">
        <v>0</v>
      </c>
      <c r="E17" s="23">
        <v>32.672563597333848</v>
      </c>
      <c r="F17">
        <v>20</v>
      </c>
      <c r="G17">
        <v>20</v>
      </c>
    </row>
    <row r="18" spans="1:7" x14ac:dyDescent="0.2">
      <c r="A18" t="s">
        <v>73</v>
      </c>
      <c r="B18">
        <v>6</v>
      </c>
      <c r="C18" t="s">
        <v>6</v>
      </c>
      <c r="D18">
        <v>0</v>
      </c>
      <c r="E18" s="23">
        <v>32.986722862692837</v>
      </c>
      <c r="F18">
        <v>20</v>
      </c>
      <c r="G18">
        <v>20</v>
      </c>
    </row>
    <row r="19" spans="1:7" x14ac:dyDescent="0.2">
      <c r="A19" t="s">
        <v>73</v>
      </c>
      <c r="B19">
        <v>4</v>
      </c>
      <c r="C19" t="s">
        <v>6</v>
      </c>
      <c r="D19">
        <v>0</v>
      </c>
      <c r="E19" s="23">
        <v>41.657518586600659</v>
      </c>
      <c r="F19">
        <v>20</v>
      </c>
      <c r="G19">
        <v>20</v>
      </c>
    </row>
    <row r="20" spans="1:7" x14ac:dyDescent="0.2">
      <c r="A20" t="s">
        <v>73</v>
      </c>
      <c r="B20">
        <v>8</v>
      </c>
      <c r="C20" t="s">
        <v>6</v>
      </c>
      <c r="D20">
        <v>0</v>
      </c>
      <c r="E20" s="23">
        <v>43.982297150257111</v>
      </c>
      <c r="F20">
        <v>20</v>
      </c>
      <c r="G20">
        <v>20</v>
      </c>
    </row>
    <row r="21" spans="1:7" x14ac:dyDescent="0.2">
      <c r="A21" t="s">
        <v>73</v>
      </c>
      <c r="B21">
        <v>5</v>
      </c>
      <c r="C21" t="s">
        <v>6</v>
      </c>
      <c r="D21">
        <v>0</v>
      </c>
      <c r="E21" s="23">
        <v>47.123889803846893</v>
      </c>
      <c r="F21">
        <v>20</v>
      </c>
      <c r="G21">
        <v>20</v>
      </c>
    </row>
    <row r="22" spans="1:7" x14ac:dyDescent="0.2">
      <c r="A22" t="s">
        <v>73</v>
      </c>
      <c r="B22">
        <v>8</v>
      </c>
      <c r="C22" t="s">
        <v>6</v>
      </c>
      <c r="D22">
        <v>0</v>
      </c>
      <c r="E22" s="23">
        <v>75.398223686155035</v>
      </c>
      <c r="F22">
        <v>55</v>
      </c>
      <c r="G22">
        <v>55</v>
      </c>
    </row>
    <row r="23" spans="1:7" x14ac:dyDescent="0.2">
      <c r="A23" t="s">
        <v>73</v>
      </c>
      <c r="B23">
        <v>2</v>
      </c>
      <c r="C23" t="s">
        <v>6</v>
      </c>
      <c r="D23">
        <v>15</v>
      </c>
      <c r="E23" s="23">
        <v>82.938046054770538</v>
      </c>
      <c r="F23">
        <v>55</v>
      </c>
      <c r="G23">
        <v>55</v>
      </c>
    </row>
    <row r="24" spans="1:7" x14ac:dyDescent="0.2">
      <c r="A24" t="s">
        <v>73</v>
      </c>
      <c r="B24">
        <v>2</v>
      </c>
      <c r="C24" t="s">
        <v>6</v>
      </c>
      <c r="D24">
        <v>40</v>
      </c>
      <c r="E24" s="23">
        <v>82.938046054770538</v>
      </c>
      <c r="F24">
        <v>55</v>
      </c>
      <c r="G24">
        <v>55</v>
      </c>
    </row>
    <row r="25" spans="1:7" x14ac:dyDescent="0.2">
      <c r="A25" t="s">
        <v>73</v>
      </c>
      <c r="B25">
        <v>9</v>
      </c>
      <c r="C25" t="s">
        <v>6</v>
      </c>
      <c r="D25">
        <v>5</v>
      </c>
      <c r="E25" s="23">
        <v>87.179196137116747</v>
      </c>
      <c r="F25">
        <v>55</v>
      </c>
      <c r="G25">
        <v>55</v>
      </c>
    </row>
    <row r="26" spans="1:7" x14ac:dyDescent="0.2">
      <c r="A26" t="s">
        <v>73</v>
      </c>
      <c r="B26">
        <v>6</v>
      </c>
      <c r="C26" t="s">
        <v>6</v>
      </c>
      <c r="D26">
        <v>40</v>
      </c>
      <c r="E26" s="23">
        <v>109.32742434492479</v>
      </c>
      <c r="F26">
        <v>55</v>
      </c>
      <c r="G26">
        <v>55</v>
      </c>
    </row>
    <row r="27" spans="1:7" x14ac:dyDescent="0.2">
      <c r="A27" t="s">
        <v>73</v>
      </c>
      <c r="B27">
        <v>4</v>
      </c>
      <c r="C27" t="s">
        <v>6</v>
      </c>
      <c r="D27">
        <v>0</v>
      </c>
      <c r="E27" s="23">
        <v>120.95131716320705</v>
      </c>
      <c r="F27">
        <v>55</v>
      </c>
      <c r="G27">
        <v>55</v>
      </c>
    </row>
    <row r="28" spans="1:7" x14ac:dyDescent="0.2">
      <c r="A28" t="s">
        <v>73</v>
      </c>
      <c r="B28">
        <v>3</v>
      </c>
      <c r="C28" t="s">
        <v>6</v>
      </c>
      <c r="D28">
        <v>0</v>
      </c>
      <c r="E28" s="23">
        <v>134.30308594096365</v>
      </c>
      <c r="F28">
        <v>55</v>
      </c>
      <c r="G28">
        <v>55</v>
      </c>
    </row>
    <row r="29" spans="1:7" x14ac:dyDescent="0.2">
      <c r="A29" t="s">
        <v>73</v>
      </c>
      <c r="B29">
        <v>8</v>
      </c>
      <c r="C29" t="s">
        <v>6</v>
      </c>
      <c r="D29">
        <v>0</v>
      </c>
      <c r="E29" s="23">
        <v>200.27653166634931</v>
      </c>
      <c r="F29">
        <v>148</v>
      </c>
      <c r="G29">
        <v>148</v>
      </c>
    </row>
    <row r="30" spans="1:7" x14ac:dyDescent="0.2">
      <c r="A30" t="s">
        <v>73</v>
      </c>
      <c r="B30">
        <v>3</v>
      </c>
      <c r="C30" t="s">
        <v>6</v>
      </c>
      <c r="D30">
        <v>0</v>
      </c>
      <c r="E30" s="23">
        <v>214.41369860750339</v>
      </c>
      <c r="F30">
        <v>148</v>
      </c>
      <c r="G30">
        <v>148</v>
      </c>
    </row>
    <row r="31" spans="1:7" x14ac:dyDescent="0.2">
      <c r="A31" t="s">
        <v>73</v>
      </c>
      <c r="B31">
        <v>7</v>
      </c>
      <c r="C31" t="s">
        <v>6</v>
      </c>
      <c r="D31">
        <v>5</v>
      </c>
      <c r="E31" s="23">
        <v>259.18139392115791</v>
      </c>
      <c r="F31">
        <v>148</v>
      </c>
      <c r="G31">
        <v>148</v>
      </c>
    </row>
    <row r="32" spans="1:7" x14ac:dyDescent="0.2">
      <c r="A32" t="s">
        <v>73</v>
      </c>
      <c r="B32">
        <v>10</v>
      </c>
      <c r="C32" t="s">
        <v>6</v>
      </c>
      <c r="D32">
        <v>95</v>
      </c>
      <c r="E32" s="23">
        <v>523.86057498609796</v>
      </c>
      <c r="F32">
        <v>403</v>
      </c>
      <c r="G32">
        <v>403</v>
      </c>
    </row>
    <row r="33" spans="1:7" x14ac:dyDescent="0.2">
      <c r="A33" t="s">
        <v>73</v>
      </c>
      <c r="B33">
        <v>3</v>
      </c>
      <c r="C33" t="s">
        <v>6</v>
      </c>
      <c r="D33">
        <v>10</v>
      </c>
      <c r="E33" s="23">
        <v>546.63712172462397</v>
      </c>
      <c r="F33">
        <v>403</v>
      </c>
      <c r="G33">
        <v>403</v>
      </c>
    </row>
    <row r="34" spans="1:7" x14ac:dyDescent="0.2">
      <c r="A34" t="s">
        <v>73</v>
      </c>
      <c r="B34">
        <v>8</v>
      </c>
      <c r="C34" t="s">
        <v>6</v>
      </c>
      <c r="D34">
        <v>15</v>
      </c>
      <c r="E34" s="23">
        <v>824.66807156732068</v>
      </c>
      <c r="F34">
        <v>403</v>
      </c>
      <c r="G34">
        <v>403</v>
      </c>
    </row>
    <row r="35" spans="1:7" x14ac:dyDescent="0.2">
      <c r="A35" t="s">
        <v>73</v>
      </c>
      <c r="B35">
        <v>7</v>
      </c>
      <c r="C35" t="s">
        <v>6</v>
      </c>
      <c r="D35">
        <v>0</v>
      </c>
      <c r="E35" s="23">
        <v>1068.1415022205297</v>
      </c>
      <c r="F35">
        <v>403</v>
      </c>
      <c r="G35">
        <v>403</v>
      </c>
    </row>
    <row r="36" spans="1:7" x14ac:dyDescent="0.2">
      <c r="A36" t="s">
        <v>73</v>
      </c>
      <c r="B36">
        <v>7</v>
      </c>
      <c r="C36" t="s">
        <v>6</v>
      </c>
      <c r="D36">
        <v>40</v>
      </c>
      <c r="E36" s="23">
        <v>1209.5131716320707</v>
      </c>
      <c r="F36">
        <v>1097</v>
      </c>
      <c r="G36">
        <v>1097</v>
      </c>
    </row>
    <row r="37" spans="1:7" x14ac:dyDescent="0.2">
      <c r="A37" t="s">
        <v>73</v>
      </c>
      <c r="B37">
        <v>9</v>
      </c>
      <c r="C37" t="s">
        <v>5</v>
      </c>
      <c r="D37">
        <v>0</v>
      </c>
      <c r="E37" s="23">
        <v>4.1469023027385266</v>
      </c>
      <c r="F37">
        <v>3</v>
      </c>
      <c r="G37">
        <v>4</v>
      </c>
    </row>
    <row r="38" spans="1:7" x14ac:dyDescent="0.2">
      <c r="A38" t="s">
        <v>73</v>
      </c>
      <c r="B38">
        <v>5</v>
      </c>
      <c r="C38" t="s">
        <v>5</v>
      </c>
      <c r="D38">
        <v>0</v>
      </c>
      <c r="E38" s="23">
        <v>7.0685834705770345</v>
      </c>
      <c r="F38">
        <v>7</v>
      </c>
      <c r="G38">
        <v>7</v>
      </c>
    </row>
    <row r="39" spans="1:7" x14ac:dyDescent="0.2">
      <c r="A39" t="s">
        <v>73</v>
      </c>
      <c r="B39">
        <v>5</v>
      </c>
      <c r="C39" t="s">
        <v>5</v>
      </c>
      <c r="D39">
        <v>0</v>
      </c>
      <c r="E39" s="23">
        <v>7.0685834705770345</v>
      </c>
      <c r="F39">
        <v>7</v>
      </c>
      <c r="G39">
        <v>7</v>
      </c>
    </row>
    <row r="40" spans="1:7" x14ac:dyDescent="0.2">
      <c r="A40" t="s">
        <v>73</v>
      </c>
      <c r="B40">
        <v>5</v>
      </c>
      <c r="C40" t="s">
        <v>5</v>
      </c>
      <c r="D40">
        <v>0</v>
      </c>
      <c r="E40" s="23">
        <v>11.341149479459153</v>
      </c>
      <c r="F40">
        <v>7</v>
      </c>
      <c r="G40">
        <v>7</v>
      </c>
    </row>
    <row r="41" spans="1:7" x14ac:dyDescent="0.2">
      <c r="A41" t="s">
        <v>73</v>
      </c>
      <c r="B41">
        <v>4</v>
      </c>
      <c r="C41" t="s">
        <v>5</v>
      </c>
      <c r="D41">
        <v>0</v>
      </c>
      <c r="E41" s="23">
        <v>13.571680263507904</v>
      </c>
      <c r="F41">
        <v>7</v>
      </c>
      <c r="G41">
        <v>7</v>
      </c>
    </row>
    <row r="42" spans="1:7" x14ac:dyDescent="0.2">
      <c r="A42" t="s">
        <v>73</v>
      </c>
      <c r="B42">
        <v>4</v>
      </c>
      <c r="C42" t="s">
        <v>5</v>
      </c>
      <c r="D42">
        <v>0</v>
      </c>
      <c r="E42" s="23">
        <v>18.849555921538759</v>
      </c>
      <c r="F42">
        <v>7</v>
      </c>
      <c r="G42">
        <v>7</v>
      </c>
    </row>
    <row r="43" spans="1:7" x14ac:dyDescent="0.2">
      <c r="A43" t="s">
        <v>73</v>
      </c>
      <c r="B43">
        <v>6</v>
      </c>
      <c r="C43" t="s">
        <v>5</v>
      </c>
      <c r="D43">
        <v>0</v>
      </c>
      <c r="E43" s="23">
        <v>31.415926535897931</v>
      </c>
      <c r="F43">
        <v>20</v>
      </c>
      <c r="G43">
        <v>20</v>
      </c>
    </row>
    <row r="44" spans="1:7" x14ac:dyDescent="0.2">
      <c r="A44" t="s">
        <v>73</v>
      </c>
      <c r="B44">
        <v>9</v>
      </c>
      <c r="C44" t="s">
        <v>5</v>
      </c>
      <c r="D44">
        <v>40</v>
      </c>
      <c r="E44" s="23">
        <v>35.814156250923638</v>
      </c>
      <c r="F44">
        <v>20</v>
      </c>
      <c r="G44">
        <v>20</v>
      </c>
    </row>
    <row r="45" spans="1:7" x14ac:dyDescent="0.2">
      <c r="A45" t="s">
        <v>73</v>
      </c>
      <c r="B45">
        <v>4</v>
      </c>
      <c r="C45" t="s">
        <v>5</v>
      </c>
      <c r="D45">
        <v>0</v>
      </c>
      <c r="E45" s="23">
        <v>46.998226097703302</v>
      </c>
      <c r="F45">
        <v>20</v>
      </c>
      <c r="G45">
        <v>20</v>
      </c>
    </row>
    <row r="46" spans="1:7" x14ac:dyDescent="0.2">
      <c r="A46" t="s">
        <v>73</v>
      </c>
      <c r="B46">
        <v>1</v>
      </c>
      <c r="C46" t="s">
        <v>5</v>
      </c>
      <c r="D46">
        <v>0</v>
      </c>
      <c r="E46" s="23">
        <v>70.19888784446394</v>
      </c>
      <c r="F46">
        <v>55</v>
      </c>
      <c r="G46">
        <v>55</v>
      </c>
    </row>
    <row r="47" spans="1:7" x14ac:dyDescent="0.2">
      <c r="A47" t="s">
        <v>73</v>
      </c>
      <c r="B47">
        <v>4</v>
      </c>
      <c r="C47" t="s">
        <v>5</v>
      </c>
      <c r="D47">
        <v>0</v>
      </c>
      <c r="E47" s="23">
        <v>117.49556524425826</v>
      </c>
      <c r="F47">
        <v>55</v>
      </c>
      <c r="G47">
        <v>55</v>
      </c>
    </row>
    <row r="48" spans="1:7" x14ac:dyDescent="0.2">
      <c r="A48" t="s">
        <v>73</v>
      </c>
      <c r="B48">
        <v>4</v>
      </c>
      <c r="C48" t="s">
        <v>5</v>
      </c>
      <c r="D48">
        <v>0</v>
      </c>
      <c r="E48" s="23">
        <v>117.80972450961724</v>
      </c>
      <c r="F48">
        <v>55</v>
      </c>
      <c r="G48">
        <v>55</v>
      </c>
    </row>
    <row r="49" spans="1:7" x14ac:dyDescent="0.2">
      <c r="A49" t="s">
        <v>73</v>
      </c>
      <c r="B49">
        <v>4</v>
      </c>
      <c r="C49" t="s">
        <v>5</v>
      </c>
      <c r="D49">
        <v>40</v>
      </c>
      <c r="E49" s="23">
        <v>132.73228961416876</v>
      </c>
      <c r="F49">
        <v>55</v>
      </c>
      <c r="G49">
        <v>55</v>
      </c>
    </row>
    <row r="50" spans="1:7" x14ac:dyDescent="0.2">
      <c r="A50" t="s">
        <v>73</v>
      </c>
      <c r="B50">
        <v>6</v>
      </c>
      <c r="C50" t="s">
        <v>5</v>
      </c>
      <c r="D50">
        <v>0</v>
      </c>
      <c r="E50" s="23">
        <v>146.86945655532284</v>
      </c>
      <c r="F50">
        <v>55</v>
      </c>
      <c r="G50">
        <v>55</v>
      </c>
    </row>
    <row r="51" spans="1:7" x14ac:dyDescent="0.2">
      <c r="A51" t="s">
        <v>73</v>
      </c>
      <c r="B51">
        <v>9</v>
      </c>
      <c r="C51" t="s">
        <v>5</v>
      </c>
      <c r="D51">
        <v>60</v>
      </c>
      <c r="E51" s="23">
        <v>212.59157486842136</v>
      </c>
      <c r="F51">
        <v>148</v>
      </c>
      <c r="G51">
        <v>148</v>
      </c>
    </row>
    <row r="52" spans="1:7" x14ac:dyDescent="0.2">
      <c r="A52" t="s">
        <v>73</v>
      </c>
      <c r="B52">
        <v>8</v>
      </c>
      <c r="C52" t="s">
        <v>5</v>
      </c>
      <c r="D52">
        <v>0</v>
      </c>
      <c r="E52" s="23">
        <v>296.88050576423547</v>
      </c>
      <c r="F52">
        <v>148</v>
      </c>
      <c r="G52">
        <v>148</v>
      </c>
    </row>
    <row r="53" spans="1:7" x14ac:dyDescent="0.2">
      <c r="A53" t="s">
        <v>73</v>
      </c>
      <c r="B53">
        <v>8</v>
      </c>
      <c r="C53" t="s">
        <v>5</v>
      </c>
      <c r="D53">
        <v>0</v>
      </c>
      <c r="E53" s="23">
        <v>296.88050576423547</v>
      </c>
      <c r="F53">
        <v>148</v>
      </c>
      <c r="G53">
        <v>148</v>
      </c>
    </row>
    <row r="54" spans="1:7" x14ac:dyDescent="0.2">
      <c r="A54" t="s">
        <v>73</v>
      </c>
      <c r="B54">
        <v>1</v>
      </c>
      <c r="C54" t="s">
        <v>5</v>
      </c>
      <c r="D54">
        <v>0</v>
      </c>
      <c r="E54" s="23">
        <v>301.59289474462014</v>
      </c>
      <c r="F54">
        <v>148</v>
      </c>
      <c r="G54">
        <v>148</v>
      </c>
    </row>
    <row r="55" spans="1:7" x14ac:dyDescent="0.2">
      <c r="A55" t="s">
        <v>73</v>
      </c>
      <c r="B55">
        <v>9</v>
      </c>
      <c r="C55" t="s">
        <v>5</v>
      </c>
      <c r="D55">
        <v>66</v>
      </c>
      <c r="E55" s="23">
        <v>392.69908169872411</v>
      </c>
      <c r="F55">
        <v>148</v>
      </c>
      <c r="G55">
        <v>148</v>
      </c>
    </row>
    <row r="56" spans="1:7" x14ac:dyDescent="0.2">
      <c r="A56" t="s">
        <v>73</v>
      </c>
      <c r="B56">
        <v>1</v>
      </c>
      <c r="C56" t="s">
        <v>5</v>
      </c>
      <c r="D56">
        <v>0</v>
      </c>
      <c r="E56" s="23">
        <v>716.28312501847279</v>
      </c>
      <c r="F56">
        <v>403</v>
      </c>
      <c r="G56">
        <v>403</v>
      </c>
    </row>
    <row r="57" spans="1:7" x14ac:dyDescent="0.2">
      <c r="A57" t="s">
        <v>73</v>
      </c>
      <c r="B57">
        <v>10</v>
      </c>
      <c r="C57" t="s">
        <v>5</v>
      </c>
      <c r="D57">
        <v>66</v>
      </c>
      <c r="E57" s="23">
        <v>904.77868423386042</v>
      </c>
      <c r="F57">
        <v>403</v>
      </c>
      <c r="G57">
        <v>403</v>
      </c>
    </row>
    <row r="58" spans="1:7" x14ac:dyDescent="0.2">
      <c r="A58" t="s">
        <v>73</v>
      </c>
      <c r="B58">
        <v>7</v>
      </c>
      <c r="C58" t="s">
        <v>5</v>
      </c>
      <c r="D58">
        <v>0</v>
      </c>
      <c r="E58" s="23">
        <v>995.49217210626568</v>
      </c>
      <c r="F58">
        <v>403</v>
      </c>
      <c r="G58">
        <v>403</v>
      </c>
    </row>
    <row r="59" spans="1:7" x14ac:dyDescent="0.2">
      <c r="A59" t="s">
        <v>73</v>
      </c>
      <c r="B59">
        <v>1</v>
      </c>
      <c r="C59" t="s">
        <v>5</v>
      </c>
      <c r="D59">
        <v>10</v>
      </c>
      <c r="E59" s="23">
        <v>1022.5884087434777</v>
      </c>
      <c r="F59">
        <v>403</v>
      </c>
      <c r="G59">
        <v>403</v>
      </c>
    </row>
    <row r="60" spans="1:7" x14ac:dyDescent="0.2">
      <c r="A60" t="s">
        <v>73</v>
      </c>
      <c r="B60">
        <v>5</v>
      </c>
      <c r="C60" t="s">
        <v>5</v>
      </c>
      <c r="D60">
        <v>0</v>
      </c>
      <c r="E60" s="23">
        <v>1041.4379646650164</v>
      </c>
      <c r="F60">
        <v>403</v>
      </c>
      <c r="G60">
        <v>403</v>
      </c>
    </row>
    <row r="61" spans="1:7" x14ac:dyDescent="0.2">
      <c r="A61" t="s">
        <v>73</v>
      </c>
      <c r="B61">
        <v>7</v>
      </c>
      <c r="C61" t="s">
        <v>5</v>
      </c>
      <c r="D61">
        <v>0</v>
      </c>
      <c r="E61" s="23">
        <v>1244.0706908215582</v>
      </c>
      <c r="F61">
        <v>1097</v>
      </c>
      <c r="G61">
        <v>1097</v>
      </c>
    </row>
    <row r="62" spans="1:7" x14ac:dyDescent="0.2">
      <c r="A62" t="s">
        <v>73</v>
      </c>
      <c r="B62">
        <v>7</v>
      </c>
      <c r="C62" t="s">
        <v>5</v>
      </c>
      <c r="D62">
        <v>5</v>
      </c>
      <c r="E62" s="23">
        <v>1260.9567513346033</v>
      </c>
      <c r="F62">
        <v>1097</v>
      </c>
      <c r="G62">
        <v>1097</v>
      </c>
    </row>
    <row r="63" spans="1:7" x14ac:dyDescent="0.2">
      <c r="A63" t="s">
        <v>73</v>
      </c>
      <c r="B63">
        <v>6</v>
      </c>
      <c r="C63" t="s">
        <v>5</v>
      </c>
      <c r="D63">
        <v>75</v>
      </c>
      <c r="E63" s="23">
        <v>1343.0308594096364</v>
      </c>
      <c r="F63">
        <v>1097</v>
      </c>
      <c r="G63">
        <v>1097</v>
      </c>
    </row>
    <row r="64" spans="1:7" x14ac:dyDescent="0.2">
      <c r="A64" t="s">
        <v>73</v>
      </c>
      <c r="B64">
        <v>3</v>
      </c>
      <c r="C64" t="s">
        <v>5</v>
      </c>
      <c r="D64">
        <v>0</v>
      </c>
      <c r="E64" s="23">
        <v>1374.4467859455347</v>
      </c>
      <c r="F64">
        <v>1097</v>
      </c>
      <c r="G64">
        <v>1097</v>
      </c>
    </row>
    <row r="65" spans="1:7" x14ac:dyDescent="0.2">
      <c r="A65" t="s">
        <v>73</v>
      </c>
      <c r="B65">
        <v>5</v>
      </c>
      <c r="C65" t="s">
        <v>5</v>
      </c>
      <c r="D65">
        <v>0</v>
      </c>
      <c r="E65" s="23">
        <v>1572.3671231216917</v>
      </c>
      <c r="F65">
        <v>1097</v>
      </c>
      <c r="G65">
        <v>1097</v>
      </c>
    </row>
    <row r="66" spans="1:7" x14ac:dyDescent="0.2">
      <c r="A66" t="s">
        <v>73</v>
      </c>
      <c r="B66">
        <v>1</v>
      </c>
      <c r="C66" t="s">
        <v>5</v>
      </c>
      <c r="D66">
        <v>0</v>
      </c>
      <c r="E66" s="23">
        <v>1759.8416647246629</v>
      </c>
      <c r="F66">
        <v>1097</v>
      </c>
      <c r="G66">
        <v>1097</v>
      </c>
    </row>
    <row r="67" spans="1:7" x14ac:dyDescent="0.2">
      <c r="A67" t="s">
        <v>73</v>
      </c>
      <c r="B67">
        <v>8</v>
      </c>
      <c r="C67" t="s">
        <v>5</v>
      </c>
      <c r="D67">
        <v>0</v>
      </c>
      <c r="E67" s="23">
        <v>1914.4080232812801</v>
      </c>
      <c r="F67">
        <v>1097</v>
      </c>
      <c r="G67">
        <v>1097</v>
      </c>
    </row>
    <row r="68" spans="1:7" x14ac:dyDescent="0.2">
      <c r="A68" t="s">
        <v>73</v>
      </c>
      <c r="B68">
        <v>1</v>
      </c>
      <c r="C68" t="s">
        <v>5</v>
      </c>
      <c r="D68">
        <v>20</v>
      </c>
      <c r="E68" s="23">
        <v>2287.0794518133698</v>
      </c>
      <c r="F68">
        <v>1097</v>
      </c>
      <c r="G68">
        <v>1097</v>
      </c>
    </row>
    <row r="69" spans="1:7" x14ac:dyDescent="0.2">
      <c r="A69" t="s">
        <v>73</v>
      </c>
      <c r="B69">
        <v>2</v>
      </c>
      <c r="C69" t="s">
        <v>5</v>
      </c>
      <c r="D69">
        <v>85</v>
      </c>
      <c r="E69" s="23">
        <v>2954.6678907012001</v>
      </c>
      <c r="F69">
        <v>1097</v>
      </c>
      <c r="G69">
        <v>1097</v>
      </c>
    </row>
    <row r="70" spans="1:7" x14ac:dyDescent="0.2">
      <c r="A70" t="s">
        <v>73</v>
      </c>
      <c r="B70">
        <v>5</v>
      </c>
      <c r="C70" t="s">
        <v>5</v>
      </c>
      <c r="D70">
        <v>0</v>
      </c>
      <c r="E70" s="23">
        <v>3491.8802344650549</v>
      </c>
      <c r="F70">
        <v>2981</v>
      </c>
      <c r="G70">
        <v>2981</v>
      </c>
    </row>
    <row r="71" spans="1:7" x14ac:dyDescent="0.2">
      <c r="A71" t="s">
        <v>73</v>
      </c>
      <c r="B71">
        <v>5</v>
      </c>
      <c r="C71" t="s">
        <v>5</v>
      </c>
      <c r="D71">
        <v>30</v>
      </c>
      <c r="E71" s="23">
        <v>3828.8160465625601</v>
      </c>
      <c r="F71">
        <v>2981</v>
      </c>
      <c r="G71">
        <v>2981</v>
      </c>
    </row>
    <row r="72" spans="1:7" x14ac:dyDescent="0.2">
      <c r="A72" t="s">
        <v>73</v>
      </c>
      <c r="B72">
        <v>9</v>
      </c>
      <c r="C72" t="s">
        <v>5</v>
      </c>
      <c r="D72">
        <v>80</v>
      </c>
      <c r="E72" s="23">
        <v>4227.3270746704256</v>
      </c>
      <c r="F72">
        <v>2981</v>
      </c>
      <c r="G72">
        <v>2981</v>
      </c>
    </row>
    <row r="73" spans="1:7" x14ac:dyDescent="0.2">
      <c r="A73" t="s">
        <v>73</v>
      </c>
      <c r="B73">
        <v>1</v>
      </c>
      <c r="C73" t="s">
        <v>5</v>
      </c>
      <c r="D73">
        <v>30</v>
      </c>
      <c r="E73" s="23">
        <v>4285.1323794964774</v>
      </c>
      <c r="F73">
        <v>2981</v>
      </c>
      <c r="G73">
        <v>2981</v>
      </c>
    </row>
    <row r="74" spans="1:7" x14ac:dyDescent="0.2">
      <c r="A74" t="s">
        <v>73</v>
      </c>
      <c r="B74">
        <v>5</v>
      </c>
      <c r="C74" t="s">
        <v>5</v>
      </c>
      <c r="D74">
        <v>0</v>
      </c>
      <c r="E74" s="23">
        <v>4398.2297150257109</v>
      </c>
      <c r="F74">
        <v>2981</v>
      </c>
      <c r="G74">
        <v>2981</v>
      </c>
    </row>
    <row r="75" spans="1:7" x14ac:dyDescent="0.2">
      <c r="A75" t="s">
        <v>73</v>
      </c>
      <c r="B75">
        <v>10</v>
      </c>
      <c r="C75" t="s">
        <v>5</v>
      </c>
      <c r="D75">
        <v>70</v>
      </c>
      <c r="E75" s="23">
        <v>5084.6677098350801</v>
      </c>
      <c r="F75">
        <v>2981</v>
      </c>
      <c r="G75">
        <v>2981</v>
      </c>
    </row>
    <row r="76" spans="1:7" x14ac:dyDescent="0.2">
      <c r="A76" t="s">
        <v>73</v>
      </c>
      <c r="B76">
        <v>1</v>
      </c>
      <c r="C76" t="s">
        <v>5</v>
      </c>
      <c r="D76">
        <v>25</v>
      </c>
      <c r="E76" s="23">
        <v>5937.6101152847095</v>
      </c>
      <c r="F76">
        <v>2981</v>
      </c>
      <c r="G76">
        <v>2981</v>
      </c>
    </row>
    <row r="77" spans="1:7" x14ac:dyDescent="0.2">
      <c r="A77" t="s">
        <v>73</v>
      </c>
      <c r="B77">
        <v>2</v>
      </c>
      <c r="C77" t="s">
        <v>5</v>
      </c>
      <c r="D77">
        <v>75</v>
      </c>
      <c r="E77" s="23">
        <v>7850.8400413208929</v>
      </c>
      <c r="F77">
        <v>2981</v>
      </c>
      <c r="G77">
        <v>2981</v>
      </c>
    </row>
    <row r="78" spans="1:7" x14ac:dyDescent="0.2">
      <c r="A78" t="s">
        <v>73</v>
      </c>
      <c r="B78">
        <v>9</v>
      </c>
      <c r="C78" t="s">
        <v>5</v>
      </c>
      <c r="D78">
        <v>85</v>
      </c>
      <c r="E78" s="23">
        <v>7952.941802562561</v>
      </c>
      <c r="F78">
        <v>2981</v>
      </c>
      <c r="G78">
        <v>2981</v>
      </c>
    </row>
    <row r="79" spans="1:7" x14ac:dyDescent="0.2">
      <c r="A79" t="s">
        <v>73</v>
      </c>
      <c r="B79">
        <v>7</v>
      </c>
      <c r="C79" t="s">
        <v>5</v>
      </c>
      <c r="D79">
        <v>20</v>
      </c>
      <c r="E79" s="23">
        <v>8246.6807156732066</v>
      </c>
      <c r="F79">
        <v>8103</v>
      </c>
      <c r="G79">
        <v>8103</v>
      </c>
    </row>
    <row r="80" spans="1:7" x14ac:dyDescent="0.2">
      <c r="A80" t="s">
        <v>73</v>
      </c>
      <c r="B80">
        <v>6</v>
      </c>
      <c r="C80" t="s">
        <v>5</v>
      </c>
      <c r="D80">
        <v>30</v>
      </c>
      <c r="E80" s="23">
        <v>11231.193736583511</v>
      </c>
      <c r="F80">
        <v>8103</v>
      </c>
      <c r="G80">
        <v>8103</v>
      </c>
    </row>
    <row r="81" spans="1:7" x14ac:dyDescent="0.2">
      <c r="A81" t="s">
        <v>73</v>
      </c>
      <c r="B81">
        <v>1</v>
      </c>
      <c r="C81" t="s">
        <v>5</v>
      </c>
      <c r="D81">
        <v>20</v>
      </c>
      <c r="E81" s="23">
        <v>28509.953331327371</v>
      </c>
      <c r="F81">
        <v>22026</v>
      </c>
      <c r="G81">
        <v>22026</v>
      </c>
    </row>
    <row r="82" spans="1:7" x14ac:dyDescent="0.2">
      <c r="A82" t="s">
        <v>73</v>
      </c>
      <c r="B82">
        <v>9</v>
      </c>
      <c r="C82" t="s">
        <v>5</v>
      </c>
      <c r="D82">
        <v>85</v>
      </c>
      <c r="E82" s="23">
        <v>30058.75850954714</v>
      </c>
      <c r="F82">
        <v>22026</v>
      </c>
      <c r="G82">
        <v>22026</v>
      </c>
    </row>
    <row r="83" spans="1:7" x14ac:dyDescent="0.2">
      <c r="A83" t="s">
        <v>73</v>
      </c>
      <c r="B83">
        <v>3</v>
      </c>
      <c r="C83" t="s">
        <v>5</v>
      </c>
      <c r="D83">
        <v>0</v>
      </c>
      <c r="E83" s="23">
        <v>38170.350741115988</v>
      </c>
      <c r="F83">
        <v>22026</v>
      </c>
      <c r="G83">
        <v>22026</v>
      </c>
    </row>
    <row r="84" spans="1:7" x14ac:dyDescent="0.2">
      <c r="A84" t="s">
        <v>73</v>
      </c>
      <c r="B84">
        <v>3</v>
      </c>
      <c r="C84" t="s">
        <v>5</v>
      </c>
      <c r="D84">
        <v>0</v>
      </c>
      <c r="E84" s="23">
        <v>73513.268094001163</v>
      </c>
      <c r="F84">
        <v>59874</v>
      </c>
      <c r="G84">
        <v>30000</v>
      </c>
    </row>
    <row r="85" spans="1:7" x14ac:dyDescent="0.2">
      <c r="A85" t="s">
        <v>73</v>
      </c>
      <c r="B85">
        <v>10</v>
      </c>
      <c r="C85" t="s">
        <v>9</v>
      </c>
      <c r="D85">
        <v>0</v>
      </c>
      <c r="E85" s="23">
        <v>6.5973445725385655</v>
      </c>
      <c r="F85">
        <v>7</v>
      </c>
      <c r="G85">
        <v>7</v>
      </c>
    </row>
    <row r="86" spans="1:7" x14ac:dyDescent="0.2">
      <c r="A86" t="s">
        <v>73</v>
      </c>
      <c r="B86">
        <v>6</v>
      </c>
      <c r="C86" t="s">
        <v>9</v>
      </c>
      <c r="D86">
        <v>0</v>
      </c>
      <c r="E86" s="23">
        <v>12.566370614359172</v>
      </c>
      <c r="F86">
        <v>7</v>
      </c>
      <c r="G86">
        <v>7</v>
      </c>
    </row>
    <row r="87" spans="1:7" x14ac:dyDescent="0.2">
      <c r="A87" t="s">
        <v>73</v>
      </c>
      <c r="B87">
        <v>9</v>
      </c>
      <c r="C87" t="s">
        <v>9</v>
      </c>
      <c r="D87">
        <v>0</v>
      </c>
      <c r="E87" s="23">
        <v>14.576989912656641</v>
      </c>
      <c r="F87">
        <v>7</v>
      </c>
      <c r="G87">
        <v>7</v>
      </c>
    </row>
    <row r="88" spans="1:7" x14ac:dyDescent="0.2">
      <c r="A88" t="s">
        <v>73</v>
      </c>
      <c r="B88">
        <v>8</v>
      </c>
      <c r="C88" t="s">
        <v>9</v>
      </c>
      <c r="D88">
        <v>0</v>
      </c>
      <c r="E88" s="23">
        <v>65.973445725385659</v>
      </c>
      <c r="F88">
        <v>55</v>
      </c>
      <c r="G88">
        <v>55</v>
      </c>
    </row>
    <row r="89" spans="1:7" x14ac:dyDescent="0.2">
      <c r="A89" t="s">
        <v>73</v>
      </c>
      <c r="B89">
        <v>1</v>
      </c>
      <c r="C89" t="s">
        <v>9</v>
      </c>
      <c r="D89">
        <v>0</v>
      </c>
      <c r="E89" s="23">
        <v>84.823001646924411</v>
      </c>
      <c r="F89">
        <v>55</v>
      </c>
      <c r="G89">
        <v>55</v>
      </c>
    </row>
    <row r="90" spans="1:7" x14ac:dyDescent="0.2">
      <c r="A90" t="s">
        <v>73</v>
      </c>
      <c r="B90">
        <v>7</v>
      </c>
      <c r="C90" t="s">
        <v>9</v>
      </c>
      <c r="D90">
        <v>0</v>
      </c>
      <c r="E90" s="23">
        <v>94.247779607693786</v>
      </c>
      <c r="F90">
        <v>55</v>
      </c>
      <c r="G90">
        <v>55</v>
      </c>
    </row>
    <row r="91" spans="1:7" x14ac:dyDescent="0.2">
      <c r="A91" t="s">
        <v>73</v>
      </c>
      <c r="B91">
        <v>2</v>
      </c>
      <c r="C91" t="s">
        <v>9</v>
      </c>
      <c r="D91">
        <v>0</v>
      </c>
      <c r="E91" s="23">
        <v>128.17698026646357</v>
      </c>
      <c r="F91">
        <v>55</v>
      </c>
      <c r="G91">
        <v>55</v>
      </c>
    </row>
    <row r="92" spans="1:7" x14ac:dyDescent="0.2">
      <c r="A92" t="s">
        <v>73</v>
      </c>
      <c r="B92">
        <v>1</v>
      </c>
      <c r="C92" t="s">
        <v>9</v>
      </c>
      <c r="D92">
        <v>0</v>
      </c>
      <c r="E92" s="23">
        <v>212.05750411731105</v>
      </c>
      <c r="F92">
        <v>148</v>
      </c>
      <c r="G92">
        <v>148</v>
      </c>
    </row>
    <row r="93" spans="1:7" x14ac:dyDescent="0.2">
      <c r="A93" t="s">
        <v>73</v>
      </c>
      <c r="B93">
        <v>3</v>
      </c>
      <c r="C93" t="s">
        <v>9</v>
      </c>
      <c r="D93">
        <v>0</v>
      </c>
      <c r="E93" s="23">
        <v>241.9026343264141</v>
      </c>
      <c r="F93">
        <v>148</v>
      </c>
      <c r="G93">
        <v>148</v>
      </c>
    </row>
    <row r="94" spans="1:7" x14ac:dyDescent="0.2">
      <c r="A94" t="s">
        <v>73</v>
      </c>
      <c r="B94">
        <v>3</v>
      </c>
      <c r="C94" t="s">
        <v>9</v>
      </c>
      <c r="D94">
        <v>0</v>
      </c>
      <c r="E94" s="23">
        <v>490.08845396000771</v>
      </c>
      <c r="F94">
        <v>403</v>
      </c>
      <c r="G94">
        <v>403</v>
      </c>
    </row>
    <row r="95" spans="1:7" x14ac:dyDescent="0.2">
      <c r="A95" t="s">
        <v>73</v>
      </c>
      <c r="B95">
        <v>2</v>
      </c>
      <c r="C95" t="s">
        <v>9</v>
      </c>
      <c r="D95">
        <v>0</v>
      </c>
      <c r="E95" s="23">
        <v>490.65394063765393</v>
      </c>
      <c r="F95">
        <v>403</v>
      </c>
      <c r="G95">
        <v>403</v>
      </c>
    </row>
    <row r="96" spans="1:7" x14ac:dyDescent="0.2">
      <c r="A96" t="s">
        <v>73</v>
      </c>
      <c r="B96">
        <v>8</v>
      </c>
      <c r="C96" t="s">
        <v>9</v>
      </c>
      <c r="D96">
        <v>0</v>
      </c>
      <c r="E96" s="23">
        <v>549.77871437821386</v>
      </c>
      <c r="F96">
        <v>403</v>
      </c>
      <c r="G96">
        <v>403</v>
      </c>
    </row>
    <row r="97" spans="1:7" x14ac:dyDescent="0.2">
      <c r="A97" t="s">
        <v>73</v>
      </c>
      <c r="B97">
        <v>4</v>
      </c>
      <c r="C97" t="s">
        <v>9</v>
      </c>
      <c r="D97">
        <v>0</v>
      </c>
      <c r="E97" s="23">
        <v>829.38046054770541</v>
      </c>
      <c r="F97">
        <v>403</v>
      </c>
      <c r="G97">
        <v>403</v>
      </c>
    </row>
    <row r="98" spans="1:7" x14ac:dyDescent="0.2">
      <c r="A98" t="s">
        <v>73</v>
      </c>
      <c r="B98">
        <v>3</v>
      </c>
      <c r="C98" t="s">
        <v>9</v>
      </c>
      <c r="D98">
        <v>0</v>
      </c>
      <c r="E98" s="23">
        <v>848.23001646924411</v>
      </c>
      <c r="F98">
        <v>403</v>
      </c>
      <c r="G98">
        <v>403</v>
      </c>
    </row>
    <row r="99" spans="1:7" x14ac:dyDescent="0.2">
      <c r="A99" t="s">
        <v>73</v>
      </c>
      <c r="B99">
        <v>7</v>
      </c>
      <c r="C99" t="s">
        <v>9</v>
      </c>
      <c r="D99">
        <v>0</v>
      </c>
      <c r="E99" s="23">
        <v>1055.5751316061705</v>
      </c>
      <c r="F99">
        <v>403</v>
      </c>
      <c r="G99">
        <v>403</v>
      </c>
    </row>
    <row r="100" spans="1:7" x14ac:dyDescent="0.2">
      <c r="A100" t="s">
        <v>73</v>
      </c>
      <c r="B100">
        <v>7</v>
      </c>
      <c r="C100" t="s">
        <v>9</v>
      </c>
      <c r="D100">
        <v>0</v>
      </c>
      <c r="E100" s="23">
        <v>1484.4025288211774</v>
      </c>
      <c r="F100">
        <v>1097</v>
      </c>
      <c r="G100">
        <v>1097</v>
      </c>
    </row>
    <row r="101" spans="1:7" x14ac:dyDescent="0.2">
      <c r="A101" t="s">
        <v>73</v>
      </c>
      <c r="B101">
        <v>3</v>
      </c>
      <c r="C101" t="s">
        <v>9</v>
      </c>
      <c r="D101">
        <v>0</v>
      </c>
      <c r="E101" s="23">
        <v>4805.0659636655892</v>
      </c>
      <c r="F101">
        <v>2981</v>
      </c>
      <c r="G101">
        <v>2981</v>
      </c>
    </row>
    <row r="102" spans="1:7" x14ac:dyDescent="0.2">
      <c r="A102" t="s">
        <v>73</v>
      </c>
      <c r="B102">
        <v>8</v>
      </c>
      <c r="C102" t="s">
        <v>9</v>
      </c>
      <c r="D102">
        <v>90</v>
      </c>
      <c r="E102" s="23">
        <v>11055.264547982482</v>
      </c>
      <c r="F102">
        <v>8103</v>
      </c>
      <c r="G102">
        <v>8103</v>
      </c>
    </row>
    <row r="103" spans="1:7" x14ac:dyDescent="0.2">
      <c r="A103" t="s">
        <v>74</v>
      </c>
      <c r="B103">
        <v>4</v>
      </c>
      <c r="C103" t="s">
        <v>6</v>
      </c>
      <c r="D103">
        <v>0</v>
      </c>
      <c r="E103" s="23">
        <v>7.0371675440411376</v>
      </c>
      <c r="F103">
        <v>7</v>
      </c>
      <c r="G103">
        <v>7</v>
      </c>
    </row>
    <row r="104" spans="1:7" x14ac:dyDescent="0.2">
      <c r="A104" t="s">
        <v>74</v>
      </c>
      <c r="B104">
        <v>4</v>
      </c>
      <c r="C104" t="s">
        <v>6</v>
      </c>
      <c r="D104">
        <v>0</v>
      </c>
      <c r="E104" s="23">
        <v>13.06902543893354</v>
      </c>
      <c r="F104">
        <v>7</v>
      </c>
      <c r="G104">
        <v>7</v>
      </c>
    </row>
    <row r="105" spans="1:7" x14ac:dyDescent="0.2">
      <c r="A105" t="s">
        <v>74</v>
      </c>
      <c r="B105">
        <v>4</v>
      </c>
      <c r="C105" t="s">
        <v>6</v>
      </c>
      <c r="D105">
        <v>0</v>
      </c>
      <c r="E105" s="23">
        <v>17.341591447815656</v>
      </c>
      <c r="F105">
        <v>7</v>
      </c>
      <c r="G105">
        <v>7</v>
      </c>
    </row>
    <row r="106" spans="1:7" x14ac:dyDescent="0.2">
      <c r="A106" t="s">
        <v>74</v>
      </c>
      <c r="B106">
        <v>4</v>
      </c>
      <c r="C106" t="s">
        <v>6</v>
      </c>
      <c r="D106">
        <v>15</v>
      </c>
      <c r="E106" s="23">
        <v>21.111502632123411</v>
      </c>
      <c r="F106">
        <v>20</v>
      </c>
      <c r="G106">
        <v>20</v>
      </c>
    </row>
    <row r="107" spans="1:7" x14ac:dyDescent="0.2">
      <c r="A107" t="s">
        <v>74</v>
      </c>
      <c r="B107">
        <v>10</v>
      </c>
      <c r="C107" t="s">
        <v>6</v>
      </c>
      <c r="D107">
        <v>0</v>
      </c>
      <c r="E107" s="23">
        <v>25.635396053292713</v>
      </c>
      <c r="F107">
        <v>20</v>
      </c>
      <c r="G107">
        <v>20</v>
      </c>
    </row>
    <row r="108" spans="1:7" x14ac:dyDescent="0.2">
      <c r="A108" t="s">
        <v>74</v>
      </c>
      <c r="B108">
        <v>4</v>
      </c>
      <c r="C108" t="s">
        <v>6</v>
      </c>
      <c r="D108">
        <v>0</v>
      </c>
      <c r="E108" s="23">
        <v>39.584067435231397</v>
      </c>
      <c r="F108">
        <v>20</v>
      </c>
      <c r="G108">
        <v>20</v>
      </c>
    </row>
    <row r="109" spans="1:7" x14ac:dyDescent="0.2">
      <c r="A109" t="s">
        <v>74</v>
      </c>
      <c r="B109">
        <v>4</v>
      </c>
      <c r="C109" t="s">
        <v>6</v>
      </c>
      <c r="D109">
        <v>30</v>
      </c>
      <c r="E109" s="23">
        <v>99.651318971868236</v>
      </c>
      <c r="F109">
        <v>55</v>
      </c>
      <c r="G109">
        <v>55</v>
      </c>
    </row>
    <row r="110" spans="1:7" x14ac:dyDescent="0.2">
      <c r="A110" t="s">
        <v>74</v>
      </c>
      <c r="B110">
        <v>2</v>
      </c>
      <c r="C110" t="s">
        <v>6</v>
      </c>
      <c r="D110">
        <v>0</v>
      </c>
      <c r="E110" s="23">
        <v>106.81415022205297</v>
      </c>
      <c r="F110">
        <v>55</v>
      </c>
      <c r="G110">
        <v>55</v>
      </c>
    </row>
    <row r="111" spans="1:7" x14ac:dyDescent="0.2">
      <c r="A111" t="s">
        <v>74</v>
      </c>
      <c r="B111">
        <v>4</v>
      </c>
      <c r="C111" t="s">
        <v>6</v>
      </c>
      <c r="D111">
        <v>15</v>
      </c>
      <c r="E111" s="23">
        <v>122.52211349000193</v>
      </c>
      <c r="F111">
        <v>55</v>
      </c>
      <c r="G111">
        <v>55</v>
      </c>
    </row>
    <row r="112" spans="1:7" x14ac:dyDescent="0.2">
      <c r="A112" t="s">
        <v>74</v>
      </c>
      <c r="B112">
        <v>5</v>
      </c>
      <c r="C112" t="s">
        <v>6</v>
      </c>
      <c r="D112">
        <v>20</v>
      </c>
      <c r="E112" s="23">
        <v>127.14025469077892</v>
      </c>
      <c r="F112">
        <v>55</v>
      </c>
      <c r="G112">
        <v>55</v>
      </c>
    </row>
    <row r="113" spans="1:7" x14ac:dyDescent="0.2">
      <c r="A113" t="s">
        <v>74</v>
      </c>
      <c r="B113">
        <v>5</v>
      </c>
      <c r="C113" t="s">
        <v>6</v>
      </c>
      <c r="D113">
        <v>85</v>
      </c>
      <c r="E113" s="23">
        <v>128.42830767875074</v>
      </c>
      <c r="F113">
        <v>55</v>
      </c>
      <c r="G113">
        <v>55</v>
      </c>
    </row>
    <row r="114" spans="1:7" x14ac:dyDescent="0.2">
      <c r="A114" t="s">
        <v>74</v>
      </c>
      <c r="B114">
        <v>6</v>
      </c>
      <c r="C114" t="s">
        <v>6</v>
      </c>
      <c r="D114">
        <v>0</v>
      </c>
      <c r="E114" s="23">
        <v>180.64157758141312</v>
      </c>
      <c r="F114">
        <v>148</v>
      </c>
      <c r="G114">
        <v>148</v>
      </c>
    </row>
    <row r="115" spans="1:7" x14ac:dyDescent="0.2">
      <c r="A115" t="s">
        <v>74</v>
      </c>
      <c r="B115">
        <v>8</v>
      </c>
      <c r="C115" t="s">
        <v>6</v>
      </c>
      <c r="D115">
        <v>30</v>
      </c>
      <c r="E115" s="23">
        <v>230.90706003884983</v>
      </c>
      <c r="F115">
        <v>148</v>
      </c>
      <c r="G115">
        <v>148</v>
      </c>
    </row>
    <row r="116" spans="1:7" x14ac:dyDescent="0.2">
      <c r="A116" t="s">
        <v>74</v>
      </c>
      <c r="B116">
        <v>8</v>
      </c>
      <c r="C116" t="s">
        <v>6</v>
      </c>
      <c r="D116">
        <v>70</v>
      </c>
      <c r="E116" s="23">
        <v>255.25440310417068</v>
      </c>
      <c r="F116">
        <v>148</v>
      </c>
      <c r="G116">
        <v>148</v>
      </c>
    </row>
    <row r="117" spans="1:7" x14ac:dyDescent="0.2">
      <c r="A117" t="s">
        <v>74</v>
      </c>
      <c r="B117">
        <v>5</v>
      </c>
      <c r="C117" t="s">
        <v>6</v>
      </c>
      <c r="D117">
        <v>40</v>
      </c>
      <c r="E117" s="23">
        <v>299.07962062174829</v>
      </c>
      <c r="F117">
        <v>148</v>
      </c>
      <c r="G117">
        <v>148</v>
      </c>
    </row>
    <row r="118" spans="1:7" x14ac:dyDescent="0.2">
      <c r="A118" t="s">
        <v>74</v>
      </c>
      <c r="B118">
        <v>2</v>
      </c>
      <c r="C118" t="s">
        <v>6</v>
      </c>
      <c r="D118">
        <v>70</v>
      </c>
      <c r="E118" s="23">
        <v>376.99111843077515</v>
      </c>
      <c r="F118">
        <v>148</v>
      </c>
      <c r="G118">
        <v>148</v>
      </c>
    </row>
    <row r="119" spans="1:7" x14ac:dyDescent="0.2">
      <c r="A119" t="s">
        <v>74</v>
      </c>
      <c r="B119">
        <v>1</v>
      </c>
      <c r="C119" t="s">
        <v>6</v>
      </c>
      <c r="D119">
        <v>80</v>
      </c>
      <c r="E119" s="23">
        <v>408.24996533399366</v>
      </c>
      <c r="F119">
        <v>403</v>
      </c>
      <c r="G119">
        <v>403</v>
      </c>
    </row>
    <row r="120" spans="1:7" x14ac:dyDescent="0.2">
      <c r="A120" t="s">
        <v>74</v>
      </c>
      <c r="B120">
        <v>6</v>
      </c>
      <c r="C120" t="s">
        <v>6</v>
      </c>
      <c r="D120">
        <v>60</v>
      </c>
      <c r="E120" s="23">
        <v>480.66367599923836</v>
      </c>
      <c r="F120">
        <v>403</v>
      </c>
      <c r="G120">
        <v>403</v>
      </c>
    </row>
    <row r="121" spans="1:7" x14ac:dyDescent="0.2">
      <c r="A121" t="s">
        <v>74</v>
      </c>
      <c r="B121">
        <v>8</v>
      </c>
      <c r="C121" t="s">
        <v>6</v>
      </c>
      <c r="D121">
        <v>20</v>
      </c>
      <c r="E121" s="23">
        <v>632.24552153494585</v>
      </c>
      <c r="F121">
        <v>403</v>
      </c>
      <c r="G121">
        <v>403</v>
      </c>
    </row>
    <row r="122" spans="1:7" x14ac:dyDescent="0.2">
      <c r="A122" t="s">
        <v>74</v>
      </c>
      <c r="B122">
        <v>6</v>
      </c>
      <c r="C122" t="s">
        <v>6</v>
      </c>
      <c r="D122">
        <v>10</v>
      </c>
      <c r="E122" s="23">
        <v>639.31410500552295</v>
      </c>
      <c r="F122">
        <v>403</v>
      </c>
      <c r="G122">
        <v>403</v>
      </c>
    </row>
    <row r="123" spans="1:7" x14ac:dyDescent="0.2">
      <c r="A123" t="s">
        <v>74</v>
      </c>
      <c r="B123">
        <v>4</v>
      </c>
      <c r="C123" t="s">
        <v>6</v>
      </c>
      <c r="D123">
        <v>25</v>
      </c>
      <c r="E123" s="23">
        <v>682.85657918427739</v>
      </c>
      <c r="F123">
        <v>403</v>
      </c>
      <c r="G123">
        <v>403</v>
      </c>
    </row>
    <row r="124" spans="1:7" x14ac:dyDescent="0.2">
      <c r="A124" t="s">
        <v>74</v>
      </c>
      <c r="B124">
        <v>2</v>
      </c>
      <c r="C124" t="s">
        <v>6</v>
      </c>
      <c r="D124">
        <v>2</v>
      </c>
      <c r="E124" s="23">
        <v>984.88929690040015</v>
      </c>
      <c r="F124">
        <v>403</v>
      </c>
      <c r="G124">
        <v>403</v>
      </c>
    </row>
    <row r="125" spans="1:7" x14ac:dyDescent="0.2">
      <c r="A125" t="s">
        <v>74</v>
      </c>
      <c r="B125">
        <v>2</v>
      </c>
      <c r="C125" t="s">
        <v>6</v>
      </c>
      <c r="D125">
        <v>20</v>
      </c>
      <c r="E125" s="23">
        <v>1130.9733552923256</v>
      </c>
      <c r="F125">
        <v>1097</v>
      </c>
      <c r="G125">
        <v>1097</v>
      </c>
    </row>
    <row r="126" spans="1:7" x14ac:dyDescent="0.2">
      <c r="A126" t="s">
        <v>74</v>
      </c>
      <c r="B126">
        <v>5</v>
      </c>
      <c r="C126" t="s">
        <v>6</v>
      </c>
      <c r="D126">
        <v>90</v>
      </c>
      <c r="E126" s="23">
        <v>1704.9423331031805</v>
      </c>
      <c r="F126">
        <v>1097</v>
      </c>
      <c r="G126">
        <v>1097</v>
      </c>
    </row>
    <row r="127" spans="1:7" x14ac:dyDescent="0.2">
      <c r="A127" t="s">
        <v>74</v>
      </c>
      <c r="B127">
        <v>4</v>
      </c>
      <c r="C127" t="s">
        <v>6</v>
      </c>
      <c r="D127">
        <v>30</v>
      </c>
      <c r="E127" s="23">
        <v>2309.070600388498</v>
      </c>
      <c r="F127">
        <v>1097</v>
      </c>
      <c r="G127">
        <v>1097</v>
      </c>
    </row>
    <row r="128" spans="1:7" x14ac:dyDescent="0.2">
      <c r="A128" t="s">
        <v>74</v>
      </c>
      <c r="B128">
        <v>1</v>
      </c>
      <c r="C128" t="s">
        <v>6</v>
      </c>
      <c r="D128">
        <v>60</v>
      </c>
      <c r="E128" s="23">
        <v>9728.8841296368719</v>
      </c>
      <c r="F128">
        <v>8103</v>
      </c>
      <c r="G128">
        <v>8103</v>
      </c>
    </row>
    <row r="129" spans="1:7" x14ac:dyDescent="0.2">
      <c r="A129" t="s">
        <v>74</v>
      </c>
      <c r="B129">
        <v>9</v>
      </c>
      <c r="C129" t="s">
        <v>6</v>
      </c>
      <c r="D129">
        <v>0</v>
      </c>
      <c r="E129" s="23">
        <v>22266.03793231766</v>
      </c>
      <c r="F129">
        <v>22026</v>
      </c>
      <c r="G129">
        <v>22026</v>
      </c>
    </row>
    <row r="130" spans="1:7" x14ac:dyDescent="0.2">
      <c r="A130" t="s">
        <v>74</v>
      </c>
      <c r="B130">
        <v>10</v>
      </c>
      <c r="C130" t="s">
        <v>5</v>
      </c>
      <c r="D130">
        <v>0</v>
      </c>
      <c r="E130" s="23">
        <v>1.9603538158400309</v>
      </c>
      <c r="F130">
        <v>1</v>
      </c>
      <c r="G130">
        <v>3</v>
      </c>
    </row>
    <row r="131" spans="1:7" x14ac:dyDescent="0.2">
      <c r="A131" t="s">
        <v>74</v>
      </c>
      <c r="B131">
        <v>3</v>
      </c>
      <c r="C131" t="s">
        <v>5</v>
      </c>
      <c r="D131">
        <v>0</v>
      </c>
      <c r="E131" s="23">
        <v>2.5132741228718345</v>
      </c>
      <c r="F131">
        <v>1</v>
      </c>
      <c r="G131">
        <v>3</v>
      </c>
    </row>
    <row r="132" spans="1:7" x14ac:dyDescent="0.2">
      <c r="A132" t="s">
        <v>74</v>
      </c>
      <c r="B132">
        <v>7</v>
      </c>
      <c r="C132" t="s">
        <v>5</v>
      </c>
      <c r="D132">
        <v>0</v>
      </c>
      <c r="E132" s="23">
        <v>3.1415926535897931</v>
      </c>
      <c r="F132">
        <v>3</v>
      </c>
      <c r="G132">
        <v>4</v>
      </c>
    </row>
    <row r="133" spans="1:7" x14ac:dyDescent="0.2">
      <c r="A133" t="s">
        <v>74</v>
      </c>
      <c r="B133">
        <v>3</v>
      </c>
      <c r="C133" t="s">
        <v>5</v>
      </c>
      <c r="D133">
        <v>0</v>
      </c>
      <c r="E133" s="23">
        <v>6.2831853071795862</v>
      </c>
      <c r="F133">
        <v>3</v>
      </c>
      <c r="G133">
        <v>4</v>
      </c>
    </row>
    <row r="134" spans="1:7" x14ac:dyDescent="0.2">
      <c r="A134" t="s">
        <v>74</v>
      </c>
      <c r="B134">
        <v>10</v>
      </c>
      <c r="C134" t="s">
        <v>5</v>
      </c>
      <c r="D134">
        <v>0</v>
      </c>
      <c r="E134" s="23">
        <v>7.9168134870462783</v>
      </c>
      <c r="F134">
        <v>7</v>
      </c>
      <c r="G134">
        <v>7</v>
      </c>
    </row>
    <row r="135" spans="1:7" x14ac:dyDescent="0.2">
      <c r="A135" t="s">
        <v>74</v>
      </c>
      <c r="B135">
        <v>7</v>
      </c>
      <c r="C135" t="s">
        <v>5</v>
      </c>
      <c r="D135">
        <v>0</v>
      </c>
      <c r="E135" s="23">
        <v>10.995574287564278</v>
      </c>
      <c r="F135">
        <v>7</v>
      </c>
      <c r="G135">
        <v>7</v>
      </c>
    </row>
    <row r="136" spans="1:7" x14ac:dyDescent="0.2">
      <c r="A136" t="s">
        <v>74</v>
      </c>
      <c r="B136">
        <v>3</v>
      </c>
      <c r="C136" t="s">
        <v>5</v>
      </c>
      <c r="D136">
        <v>0</v>
      </c>
      <c r="E136" s="23">
        <v>13.823007675795088</v>
      </c>
      <c r="F136">
        <v>7</v>
      </c>
      <c r="G136">
        <v>7</v>
      </c>
    </row>
    <row r="137" spans="1:7" x14ac:dyDescent="0.2">
      <c r="A137" t="s">
        <v>74</v>
      </c>
      <c r="B137">
        <v>9</v>
      </c>
      <c r="C137" t="s">
        <v>5</v>
      </c>
      <c r="D137">
        <v>0</v>
      </c>
      <c r="E137" s="23">
        <v>34.243359924128747</v>
      </c>
      <c r="F137">
        <v>20</v>
      </c>
      <c r="G137">
        <v>20</v>
      </c>
    </row>
    <row r="138" spans="1:7" x14ac:dyDescent="0.2">
      <c r="A138" t="s">
        <v>74</v>
      </c>
      <c r="B138">
        <v>10</v>
      </c>
      <c r="C138" t="s">
        <v>5</v>
      </c>
      <c r="D138">
        <v>40</v>
      </c>
      <c r="E138" s="23">
        <v>57.302650001477829</v>
      </c>
      <c r="F138">
        <v>55</v>
      </c>
      <c r="G138">
        <v>55</v>
      </c>
    </row>
    <row r="139" spans="1:7" x14ac:dyDescent="0.2">
      <c r="A139" t="s">
        <v>74</v>
      </c>
      <c r="B139">
        <v>1</v>
      </c>
      <c r="C139" t="s">
        <v>5</v>
      </c>
      <c r="D139">
        <v>75</v>
      </c>
      <c r="E139" s="23">
        <v>139.39246603977909</v>
      </c>
      <c r="F139">
        <v>55</v>
      </c>
      <c r="G139">
        <v>55</v>
      </c>
    </row>
    <row r="140" spans="1:7" x14ac:dyDescent="0.2">
      <c r="A140" t="s">
        <v>74</v>
      </c>
      <c r="B140">
        <v>3</v>
      </c>
      <c r="C140" t="s">
        <v>5</v>
      </c>
      <c r="D140">
        <v>0</v>
      </c>
      <c r="E140" s="23">
        <v>192.95662078348511</v>
      </c>
      <c r="F140">
        <v>148</v>
      </c>
      <c r="G140">
        <v>148</v>
      </c>
    </row>
    <row r="141" spans="1:7" x14ac:dyDescent="0.2">
      <c r="A141" t="s">
        <v>74</v>
      </c>
      <c r="B141">
        <v>9</v>
      </c>
      <c r="C141" t="s">
        <v>5</v>
      </c>
      <c r="D141">
        <v>0</v>
      </c>
      <c r="E141" s="23">
        <v>197.0721071596877</v>
      </c>
      <c r="F141">
        <v>148</v>
      </c>
      <c r="G141">
        <v>148</v>
      </c>
    </row>
    <row r="142" spans="1:7" x14ac:dyDescent="0.2">
      <c r="A142" t="s">
        <v>74</v>
      </c>
      <c r="B142">
        <v>8</v>
      </c>
      <c r="C142" t="s">
        <v>5</v>
      </c>
      <c r="D142">
        <v>5</v>
      </c>
      <c r="E142" s="23">
        <v>213.62830044410595</v>
      </c>
      <c r="F142">
        <v>148</v>
      </c>
      <c r="G142">
        <v>148</v>
      </c>
    </row>
    <row r="143" spans="1:7" x14ac:dyDescent="0.2">
      <c r="A143" t="s">
        <v>74</v>
      </c>
      <c r="B143">
        <v>3</v>
      </c>
      <c r="C143" t="s">
        <v>5</v>
      </c>
      <c r="D143">
        <v>20</v>
      </c>
      <c r="E143" s="23">
        <v>218.65484868984962</v>
      </c>
      <c r="F143">
        <v>148</v>
      </c>
      <c r="G143">
        <v>148</v>
      </c>
    </row>
    <row r="144" spans="1:7" x14ac:dyDescent="0.2">
      <c r="A144" t="s">
        <v>74</v>
      </c>
      <c r="B144">
        <v>5</v>
      </c>
      <c r="C144" t="s">
        <v>5</v>
      </c>
      <c r="D144">
        <v>45</v>
      </c>
      <c r="E144" s="23">
        <v>278.97342763877361</v>
      </c>
      <c r="F144">
        <v>148</v>
      </c>
      <c r="G144">
        <v>148</v>
      </c>
    </row>
    <row r="145" spans="1:7" x14ac:dyDescent="0.2">
      <c r="A145" t="s">
        <v>74</v>
      </c>
      <c r="B145">
        <v>3</v>
      </c>
      <c r="C145" t="s">
        <v>5</v>
      </c>
      <c r="D145">
        <v>0</v>
      </c>
      <c r="E145" s="23">
        <v>360.4977569994287</v>
      </c>
      <c r="F145">
        <v>148</v>
      </c>
      <c r="G145">
        <v>148</v>
      </c>
    </row>
    <row r="146" spans="1:7" x14ac:dyDescent="0.2">
      <c r="A146" t="s">
        <v>74</v>
      </c>
      <c r="B146">
        <v>4</v>
      </c>
      <c r="C146" t="s">
        <v>5</v>
      </c>
      <c r="D146">
        <v>10</v>
      </c>
      <c r="E146" s="23">
        <v>484.66920663256531</v>
      </c>
      <c r="F146">
        <v>403</v>
      </c>
      <c r="G146">
        <v>403</v>
      </c>
    </row>
    <row r="147" spans="1:7" x14ac:dyDescent="0.2">
      <c r="A147" t="s">
        <v>74</v>
      </c>
      <c r="B147">
        <v>3</v>
      </c>
      <c r="C147" t="s">
        <v>5</v>
      </c>
      <c r="D147">
        <v>40</v>
      </c>
      <c r="E147" s="23">
        <v>488.2034983678538</v>
      </c>
      <c r="F147">
        <v>403</v>
      </c>
      <c r="G147">
        <v>403</v>
      </c>
    </row>
    <row r="148" spans="1:7" x14ac:dyDescent="0.2">
      <c r="A148" t="s">
        <v>74</v>
      </c>
      <c r="B148">
        <v>7</v>
      </c>
      <c r="C148" t="s">
        <v>5</v>
      </c>
      <c r="D148">
        <v>70</v>
      </c>
      <c r="E148" s="23">
        <v>619.27074387562004</v>
      </c>
      <c r="F148">
        <v>403</v>
      </c>
      <c r="G148">
        <v>403</v>
      </c>
    </row>
    <row r="149" spans="1:7" x14ac:dyDescent="0.2">
      <c r="A149" t="s">
        <v>74</v>
      </c>
      <c r="B149">
        <v>10</v>
      </c>
      <c r="C149" t="s">
        <v>5</v>
      </c>
      <c r="D149">
        <v>85</v>
      </c>
      <c r="E149" s="23">
        <v>624.10879656214843</v>
      </c>
      <c r="F149">
        <v>403</v>
      </c>
      <c r="G149">
        <v>403</v>
      </c>
    </row>
    <row r="150" spans="1:7" x14ac:dyDescent="0.2">
      <c r="A150" t="s">
        <v>74</v>
      </c>
      <c r="B150">
        <v>1</v>
      </c>
      <c r="C150" t="s">
        <v>5</v>
      </c>
      <c r="D150">
        <v>66</v>
      </c>
      <c r="E150" s="23">
        <v>628.63268998331762</v>
      </c>
      <c r="F150">
        <v>403</v>
      </c>
      <c r="G150">
        <v>403</v>
      </c>
    </row>
    <row r="151" spans="1:7" x14ac:dyDescent="0.2">
      <c r="A151" t="s">
        <v>74</v>
      </c>
      <c r="B151">
        <v>3</v>
      </c>
      <c r="C151" t="s">
        <v>5</v>
      </c>
      <c r="D151">
        <v>0</v>
      </c>
      <c r="E151" s="23">
        <v>637.743308678728</v>
      </c>
      <c r="F151">
        <v>403</v>
      </c>
      <c r="G151">
        <v>403</v>
      </c>
    </row>
    <row r="152" spans="1:7" x14ac:dyDescent="0.2">
      <c r="A152" t="s">
        <v>74</v>
      </c>
      <c r="B152">
        <v>9</v>
      </c>
      <c r="C152" t="s">
        <v>5</v>
      </c>
      <c r="D152">
        <v>0</v>
      </c>
      <c r="E152" s="23">
        <v>730.02759287792821</v>
      </c>
      <c r="F152">
        <v>403</v>
      </c>
      <c r="G152">
        <v>403</v>
      </c>
    </row>
    <row r="153" spans="1:7" x14ac:dyDescent="0.2">
      <c r="A153" t="s">
        <v>74</v>
      </c>
      <c r="B153">
        <v>7</v>
      </c>
      <c r="C153" t="s">
        <v>5</v>
      </c>
      <c r="D153">
        <v>0</v>
      </c>
      <c r="E153" s="23">
        <v>989.601685880785</v>
      </c>
      <c r="F153">
        <v>403</v>
      </c>
      <c r="G153">
        <v>403</v>
      </c>
    </row>
    <row r="154" spans="1:7" x14ac:dyDescent="0.2">
      <c r="A154" t="s">
        <v>74</v>
      </c>
      <c r="B154">
        <v>8</v>
      </c>
      <c r="C154" t="s">
        <v>5</v>
      </c>
      <c r="D154">
        <v>0</v>
      </c>
      <c r="E154" s="23">
        <v>1036.7255756846316</v>
      </c>
      <c r="F154">
        <v>403</v>
      </c>
      <c r="G154">
        <v>403</v>
      </c>
    </row>
    <row r="155" spans="1:7" x14ac:dyDescent="0.2">
      <c r="A155" t="s">
        <v>74</v>
      </c>
      <c r="B155">
        <v>9</v>
      </c>
      <c r="C155" t="s">
        <v>5</v>
      </c>
      <c r="D155">
        <v>0</v>
      </c>
      <c r="E155" s="23">
        <v>1072.0684930375169</v>
      </c>
      <c r="F155">
        <v>403</v>
      </c>
      <c r="G155">
        <v>403</v>
      </c>
    </row>
    <row r="156" spans="1:7" x14ac:dyDescent="0.2">
      <c r="A156" t="s">
        <v>74</v>
      </c>
      <c r="B156">
        <v>7</v>
      </c>
      <c r="C156" t="s">
        <v>5</v>
      </c>
      <c r="D156">
        <v>40</v>
      </c>
      <c r="E156" s="23">
        <v>1707.0629081443537</v>
      </c>
      <c r="F156">
        <v>1097</v>
      </c>
      <c r="G156">
        <v>1097</v>
      </c>
    </row>
    <row r="157" spans="1:7" x14ac:dyDescent="0.2">
      <c r="A157" t="s">
        <v>74</v>
      </c>
      <c r="B157">
        <v>10</v>
      </c>
      <c r="C157" t="s">
        <v>5</v>
      </c>
      <c r="D157">
        <v>90</v>
      </c>
      <c r="E157" s="23">
        <v>1837.831702350029</v>
      </c>
      <c r="F157">
        <v>1097</v>
      </c>
      <c r="G157">
        <v>1097</v>
      </c>
    </row>
    <row r="158" spans="1:7" x14ac:dyDescent="0.2">
      <c r="A158" t="s">
        <v>74</v>
      </c>
      <c r="B158">
        <v>2</v>
      </c>
      <c r="C158" t="s">
        <v>5</v>
      </c>
      <c r="D158">
        <v>3</v>
      </c>
      <c r="E158" s="23">
        <v>2748.8935718910689</v>
      </c>
      <c r="F158">
        <v>1097</v>
      </c>
      <c r="G158">
        <v>1097</v>
      </c>
    </row>
    <row r="159" spans="1:7" x14ac:dyDescent="0.2">
      <c r="A159" t="s">
        <v>74</v>
      </c>
      <c r="B159">
        <v>6</v>
      </c>
      <c r="C159" t="s">
        <v>5</v>
      </c>
      <c r="D159">
        <v>5</v>
      </c>
      <c r="E159" s="23">
        <v>2827.4333882308138</v>
      </c>
      <c r="F159">
        <v>1097</v>
      </c>
      <c r="G159">
        <v>1097</v>
      </c>
    </row>
    <row r="160" spans="1:7" x14ac:dyDescent="0.2">
      <c r="A160" t="s">
        <v>74</v>
      </c>
      <c r="B160">
        <v>10</v>
      </c>
      <c r="C160" t="s">
        <v>5</v>
      </c>
      <c r="D160">
        <v>90</v>
      </c>
      <c r="E160" s="23">
        <v>3292.0121098436725</v>
      </c>
      <c r="F160">
        <v>2981</v>
      </c>
      <c r="G160">
        <v>2981</v>
      </c>
    </row>
    <row r="161" spans="1:7" x14ac:dyDescent="0.2">
      <c r="A161" t="s">
        <v>74</v>
      </c>
      <c r="B161">
        <v>5</v>
      </c>
      <c r="C161" t="s">
        <v>5</v>
      </c>
      <c r="D161">
        <v>95</v>
      </c>
      <c r="E161" s="23">
        <v>4082.4996533399362</v>
      </c>
      <c r="F161">
        <v>2981</v>
      </c>
      <c r="G161">
        <v>2981</v>
      </c>
    </row>
    <row r="162" spans="1:7" x14ac:dyDescent="0.2">
      <c r="A162" t="s">
        <v>74</v>
      </c>
      <c r="B162">
        <v>1</v>
      </c>
      <c r="C162" t="s">
        <v>5</v>
      </c>
      <c r="D162">
        <v>50</v>
      </c>
      <c r="E162" s="23">
        <v>4114.7638098923026</v>
      </c>
      <c r="F162">
        <v>2981</v>
      </c>
      <c r="G162">
        <v>2981</v>
      </c>
    </row>
    <row r="163" spans="1:7" x14ac:dyDescent="0.2">
      <c r="A163" t="s">
        <v>74</v>
      </c>
      <c r="B163">
        <v>7</v>
      </c>
      <c r="C163" t="s">
        <v>5</v>
      </c>
      <c r="D163">
        <v>25</v>
      </c>
      <c r="E163" s="23">
        <v>4919.7340955216159</v>
      </c>
      <c r="F163">
        <v>2981</v>
      </c>
      <c r="G163">
        <v>2981</v>
      </c>
    </row>
    <row r="164" spans="1:7" x14ac:dyDescent="0.2">
      <c r="A164" t="s">
        <v>74</v>
      </c>
      <c r="B164">
        <v>9</v>
      </c>
      <c r="C164" t="s">
        <v>5</v>
      </c>
      <c r="D164">
        <v>0</v>
      </c>
      <c r="E164" s="23">
        <v>5723.5891157589049</v>
      </c>
      <c r="F164">
        <v>2981</v>
      </c>
      <c r="G164">
        <v>2981</v>
      </c>
    </row>
    <row r="165" spans="1:7" x14ac:dyDescent="0.2">
      <c r="A165" t="s">
        <v>74</v>
      </c>
      <c r="B165">
        <v>7</v>
      </c>
      <c r="C165" t="s">
        <v>5</v>
      </c>
      <c r="D165">
        <v>0</v>
      </c>
      <c r="E165" s="23">
        <v>5937.6101152847095</v>
      </c>
      <c r="F165">
        <v>2981</v>
      </c>
      <c r="G165">
        <v>2981</v>
      </c>
    </row>
    <row r="166" spans="1:7" x14ac:dyDescent="0.2">
      <c r="A166" t="s">
        <v>74</v>
      </c>
      <c r="B166">
        <v>7</v>
      </c>
      <c r="C166" t="s">
        <v>5</v>
      </c>
      <c r="D166">
        <v>60</v>
      </c>
      <c r="E166" s="23">
        <v>6375.8622904604854</v>
      </c>
      <c r="F166">
        <v>2981</v>
      </c>
      <c r="G166">
        <v>2981</v>
      </c>
    </row>
    <row r="167" spans="1:7" x14ac:dyDescent="0.2">
      <c r="A167" t="s">
        <v>74</v>
      </c>
      <c r="B167">
        <v>7</v>
      </c>
      <c r="C167" t="s">
        <v>5</v>
      </c>
      <c r="D167">
        <v>80</v>
      </c>
      <c r="E167" s="23">
        <v>8542.6187436413657</v>
      </c>
      <c r="F167">
        <v>8103</v>
      </c>
      <c r="G167">
        <v>8103</v>
      </c>
    </row>
    <row r="168" spans="1:7" x14ac:dyDescent="0.2">
      <c r="A168" t="s">
        <v>74</v>
      </c>
      <c r="B168">
        <v>9</v>
      </c>
      <c r="C168" t="s">
        <v>5</v>
      </c>
      <c r="D168">
        <v>50</v>
      </c>
      <c r="E168" s="23">
        <v>9424.7779607693792</v>
      </c>
      <c r="F168">
        <v>8103</v>
      </c>
      <c r="G168">
        <v>8103</v>
      </c>
    </row>
    <row r="169" spans="1:7" x14ac:dyDescent="0.2">
      <c r="A169" t="s">
        <v>74</v>
      </c>
      <c r="B169">
        <v>6</v>
      </c>
      <c r="C169" t="s">
        <v>5</v>
      </c>
      <c r="D169">
        <v>10</v>
      </c>
      <c r="E169" s="23">
        <v>10308.350894591509</v>
      </c>
      <c r="F169">
        <v>8103</v>
      </c>
      <c r="G169">
        <v>8103</v>
      </c>
    </row>
    <row r="170" spans="1:7" x14ac:dyDescent="0.2">
      <c r="A170" t="s">
        <v>74</v>
      </c>
      <c r="B170">
        <v>8</v>
      </c>
      <c r="C170" t="s">
        <v>5</v>
      </c>
      <c r="D170">
        <v>10</v>
      </c>
      <c r="E170" s="23">
        <v>10467.786721761193</v>
      </c>
      <c r="F170">
        <v>8103</v>
      </c>
      <c r="G170">
        <v>8103</v>
      </c>
    </row>
    <row r="171" spans="1:7" x14ac:dyDescent="0.2">
      <c r="A171" t="s">
        <v>74</v>
      </c>
      <c r="B171">
        <v>8</v>
      </c>
      <c r="C171" t="s">
        <v>5</v>
      </c>
      <c r="D171">
        <v>5</v>
      </c>
      <c r="E171" s="23">
        <v>12440.706908215581</v>
      </c>
      <c r="F171">
        <v>8103</v>
      </c>
      <c r="G171">
        <v>8103</v>
      </c>
    </row>
    <row r="172" spans="1:7" x14ac:dyDescent="0.2">
      <c r="A172" t="s">
        <v>74</v>
      </c>
      <c r="B172">
        <v>5</v>
      </c>
      <c r="C172" t="s">
        <v>5</v>
      </c>
      <c r="D172">
        <v>75</v>
      </c>
      <c r="E172" s="23">
        <v>18110.025010883721</v>
      </c>
      <c r="F172">
        <v>8103</v>
      </c>
      <c r="G172">
        <v>8103</v>
      </c>
    </row>
    <row r="173" spans="1:7" x14ac:dyDescent="0.2">
      <c r="A173" t="s">
        <v>74</v>
      </c>
      <c r="B173">
        <v>6</v>
      </c>
      <c r="C173" t="s">
        <v>5</v>
      </c>
      <c r="D173">
        <v>40</v>
      </c>
      <c r="E173" s="23">
        <v>19011.347943198634</v>
      </c>
      <c r="F173">
        <v>8103</v>
      </c>
      <c r="G173">
        <v>8103</v>
      </c>
    </row>
    <row r="174" spans="1:7" x14ac:dyDescent="0.2">
      <c r="A174" t="s">
        <v>74</v>
      </c>
      <c r="B174">
        <v>2</v>
      </c>
      <c r="C174" t="s">
        <v>5</v>
      </c>
      <c r="D174">
        <v>10</v>
      </c>
      <c r="E174" s="23">
        <v>107819.45987120172</v>
      </c>
      <c r="F174">
        <v>59874</v>
      </c>
      <c r="G174">
        <v>30000</v>
      </c>
    </row>
    <row r="175" spans="1:7" x14ac:dyDescent="0.2">
      <c r="A175" t="s">
        <v>74</v>
      </c>
      <c r="B175">
        <v>2</v>
      </c>
      <c r="C175" t="s">
        <v>5</v>
      </c>
      <c r="D175">
        <v>10</v>
      </c>
      <c r="E175" s="23">
        <v>150702.19959270238</v>
      </c>
      <c r="F175">
        <v>59874</v>
      </c>
      <c r="G175">
        <v>30000</v>
      </c>
    </row>
    <row r="176" spans="1:7" x14ac:dyDescent="0.2">
      <c r="A176" t="s">
        <v>74</v>
      </c>
      <c r="B176">
        <v>1</v>
      </c>
      <c r="C176" t="s">
        <v>9</v>
      </c>
      <c r="D176">
        <v>0</v>
      </c>
      <c r="E176" s="23">
        <v>1.4137166941154067</v>
      </c>
      <c r="F176">
        <v>1</v>
      </c>
      <c r="G176">
        <v>3</v>
      </c>
    </row>
    <row r="177" spans="1:7" x14ac:dyDescent="0.2">
      <c r="A177" t="s">
        <v>74</v>
      </c>
      <c r="B177">
        <v>5</v>
      </c>
      <c r="C177" t="s">
        <v>9</v>
      </c>
      <c r="D177">
        <v>0</v>
      </c>
      <c r="E177" s="23">
        <v>32.829643230013332</v>
      </c>
      <c r="F177">
        <v>20</v>
      </c>
      <c r="G177">
        <v>20</v>
      </c>
    </row>
    <row r="178" spans="1:7" x14ac:dyDescent="0.2">
      <c r="A178" t="s">
        <v>74</v>
      </c>
      <c r="B178">
        <v>1</v>
      </c>
      <c r="C178" t="s">
        <v>9</v>
      </c>
      <c r="D178">
        <v>0</v>
      </c>
      <c r="E178" s="23">
        <v>152.00281895128853</v>
      </c>
      <c r="F178">
        <v>148</v>
      </c>
      <c r="G178">
        <v>148</v>
      </c>
    </row>
    <row r="179" spans="1:7" x14ac:dyDescent="0.2">
      <c r="A179" t="s">
        <v>74</v>
      </c>
      <c r="B179">
        <v>10</v>
      </c>
      <c r="C179" t="s">
        <v>9</v>
      </c>
      <c r="D179">
        <v>10</v>
      </c>
      <c r="E179" s="23">
        <v>168.59042816224263</v>
      </c>
      <c r="F179">
        <v>148</v>
      </c>
      <c r="G179">
        <v>148</v>
      </c>
    </row>
    <row r="180" spans="1:7" x14ac:dyDescent="0.2">
      <c r="A180" t="s">
        <v>74</v>
      </c>
      <c r="B180">
        <v>3</v>
      </c>
      <c r="C180" t="s">
        <v>9</v>
      </c>
      <c r="D180">
        <v>0</v>
      </c>
      <c r="E180" s="23">
        <v>259.49555318651687</v>
      </c>
      <c r="F180">
        <v>148</v>
      </c>
      <c r="G180">
        <v>148</v>
      </c>
    </row>
    <row r="181" spans="1:7" x14ac:dyDescent="0.2">
      <c r="A181" t="s">
        <v>74</v>
      </c>
      <c r="B181">
        <v>6</v>
      </c>
      <c r="C181" t="s">
        <v>9</v>
      </c>
      <c r="D181">
        <v>30</v>
      </c>
      <c r="E181" s="23">
        <v>376.99111843077515</v>
      </c>
      <c r="F181">
        <v>148</v>
      </c>
      <c r="G181">
        <v>148</v>
      </c>
    </row>
    <row r="182" spans="1:7" x14ac:dyDescent="0.2">
      <c r="A182" t="s">
        <v>74</v>
      </c>
      <c r="B182">
        <v>10</v>
      </c>
      <c r="C182" t="s">
        <v>9</v>
      </c>
      <c r="D182">
        <v>0</v>
      </c>
      <c r="E182" s="23">
        <v>512.66079717605044</v>
      </c>
      <c r="F182">
        <v>403</v>
      </c>
      <c r="G182">
        <v>403</v>
      </c>
    </row>
    <row r="183" spans="1:7" x14ac:dyDescent="0.2">
      <c r="A183" t="s">
        <v>74</v>
      </c>
      <c r="B183">
        <v>6</v>
      </c>
      <c r="C183" t="s">
        <v>9</v>
      </c>
      <c r="D183">
        <v>0</v>
      </c>
      <c r="E183" s="23">
        <v>730.02759287792821</v>
      </c>
      <c r="F183">
        <v>403</v>
      </c>
      <c r="G183">
        <v>403</v>
      </c>
    </row>
    <row r="184" spans="1:7" x14ac:dyDescent="0.2">
      <c r="A184" t="s">
        <v>74</v>
      </c>
      <c r="B184">
        <v>3</v>
      </c>
      <c r="C184" t="s">
        <v>9</v>
      </c>
      <c r="D184">
        <v>0</v>
      </c>
      <c r="E184" s="23">
        <v>901.24439249857187</v>
      </c>
      <c r="F184">
        <v>403</v>
      </c>
      <c r="G184">
        <v>403</v>
      </c>
    </row>
    <row r="185" spans="1:7" x14ac:dyDescent="0.2">
      <c r="A185" t="s">
        <v>74</v>
      </c>
      <c r="B185">
        <v>9</v>
      </c>
      <c r="C185" t="s">
        <v>9</v>
      </c>
      <c r="D185">
        <v>0</v>
      </c>
      <c r="E185" s="23">
        <v>934.62381444296352</v>
      </c>
      <c r="F185">
        <v>403</v>
      </c>
      <c r="G185">
        <v>403</v>
      </c>
    </row>
    <row r="186" spans="1:7" x14ac:dyDescent="0.2">
      <c r="A186" t="s">
        <v>74</v>
      </c>
      <c r="B186">
        <v>8</v>
      </c>
      <c r="C186" t="s">
        <v>9</v>
      </c>
      <c r="D186">
        <v>0</v>
      </c>
      <c r="E186" s="23">
        <v>1295.9069696057895</v>
      </c>
      <c r="F186">
        <v>1097</v>
      </c>
      <c r="G186">
        <v>1097</v>
      </c>
    </row>
    <row r="187" spans="1:7" x14ac:dyDescent="0.2">
      <c r="A187" t="s">
        <v>74</v>
      </c>
      <c r="B187">
        <v>8</v>
      </c>
      <c r="C187" t="s">
        <v>9</v>
      </c>
      <c r="D187">
        <v>0</v>
      </c>
      <c r="E187" s="23">
        <v>1611.6370312915637</v>
      </c>
      <c r="F187">
        <v>1097</v>
      </c>
      <c r="G187">
        <v>1097</v>
      </c>
    </row>
    <row r="188" spans="1:7" x14ac:dyDescent="0.2">
      <c r="A188" t="s">
        <v>74</v>
      </c>
      <c r="B188">
        <v>6</v>
      </c>
      <c r="C188" t="s">
        <v>9</v>
      </c>
      <c r="D188">
        <v>0</v>
      </c>
      <c r="E188" s="23">
        <v>1884.9555921538758</v>
      </c>
      <c r="F188">
        <v>1097</v>
      </c>
      <c r="G188">
        <v>1097</v>
      </c>
    </row>
    <row r="189" spans="1:7" x14ac:dyDescent="0.2">
      <c r="A189" t="s">
        <v>74</v>
      </c>
      <c r="B189">
        <v>2</v>
      </c>
      <c r="C189" t="s">
        <v>9</v>
      </c>
      <c r="D189">
        <v>0</v>
      </c>
      <c r="E189" s="23">
        <v>2356.1944901923448</v>
      </c>
      <c r="F189">
        <v>1097</v>
      </c>
      <c r="G189">
        <v>1097</v>
      </c>
    </row>
    <row r="190" spans="1:7" x14ac:dyDescent="0.2">
      <c r="A190" t="s">
        <v>74</v>
      </c>
      <c r="B190">
        <v>1</v>
      </c>
      <c r="C190" t="s">
        <v>9</v>
      </c>
      <c r="D190">
        <v>0</v>
      </c>
      <c r="E190" s="23">
        <v>2656.5150399122608</v>
      </c>
      <c r="F190">
        <v>1097</v>
      </c>
      <c r="G190">
        <v>1097</v>
      </c>
    </row>
    <row r="191" spans="1:7" x14ac:dyDescent="0.2">
      <c r="A191" t="s">
        <v>74</v>
      </c>
      <c r="B191">
        <v>5</v>
      </c>
      <c r="C191" t="s">
        <v>9</v>
      </c>
      <c r="D191">
        <v>5</v>
      </c>
      <c r="E191" s="23">
        <v>2830.2608216190451</v>
      </c>
      <c r="F191">
        <v>1097</v>
      </c>
      <c r="G191">
        <v>1097</v>
      </c>
    </row>
    <row r="192" spans="1:7" x14ac:dyDescent="0.2">
      <c r="A192" t="s">
        <v>74</v>
      </c>
      <c r="B192">
        <v>6</v>
      </c>
      <c r="C192" t="s">
        <v>9</v>
      </c>
      <c r="D192">
        <v>0</v>
      </c>
      <c r="E192" s="23">
        <v>3110.1767270538953</v>
      </c>
      <c r="F192">
        <v>2981</v>
      </c>
      <c r="G192">
        <v>2981</v>
      </c>
    </row>
    <row r="193" spans="1:7" x14ac:dyDescent="0.2">
      <c r="A193" t="s">
        <v>74</v>
      </c>
      <c r="B193">
        <v>10</v>
      </c>
      <c r="C193" t="s">
        <v>9</v>
      </c>
      <c r="D193">
        <v>0</v>
      </c>
      <c r="E193" s="23">
        <v>3544.9731503107237</v>
      </c>
      <c r="F193">
        <v>2981</v>
      </c>
      <c r="G193">
        <v>2981</v>
      </c>
    </row>
    <row r="194" spans="1:7" x14ac:dyDescent="0.2">
      <c r="A194" t="s">
        <v>74</v>
      </c>
      <c r="B194">
        <v>2</v>
      </c>
      <c r="C194" t="s">
        <v>9</v>
      </c>
      <c r="D194">
        <v>0</v>
      </c>
      <c r="E194" s="23">
        <v>4476.7695313654549</v>
      </c>
      <c r="F194">
        <v>2981</v>
      </c>
      <c r="G194">
        <v>2981</v>
      </c>
    </row>
    <row r="195" spans="1:7" x14ac:dyDescent="0.2">
      <c r="A195" t="s">
        <v>74</v>
      </c>
      <c r="B195">
        <v>1</v>
      </c>
      <c r="C195" t="s">
        <v>9</v>
      </c>
      <c r="D195">
        <v>66</v>
      </c>
      <c r="E195" s="23">
        <v>4621.8357137376179</v>
      </c>
      <c r="F195">
        <v>2981</v>
      </c>
      <c r="G195">
        <v>2981</v>
      </c>
    </row>
    <row r="196" spans="1:7" x14ac:dyDescent="0.2">
      <c r="A196" t="s">
        <v>74</v>
      </c>
      <c r="B196">
        <v>8</v>
      </c>
      <c r="C196" t="s">
        <v>9</v>
      </c>
      <c r="D196">
        <v>0</v>
      </c>
      <c r="E196" s="23">
        <v>4948.0084294039243</v>
      </c>
      <c r="F196">
        <v>2981</v>
      </c>
      <c r="G196">
        <v>2981</v>
      </c>
    </row>
    <row r="197" spans="1:7" x14ac:dyDescent="0.2">
      <c r="A197" t="s">
        <v>74</v>
      </c>
      <c r="B197">
        <v>9</v>
      </c>
      <c r="C197" t="s">
        <v>9</v>
      </c>
      <c r="D197">
        <v>0</v>
      </c>
      <c r="E197" s="23">
        <v>5497.7871437821377</v>
      </c>
      <c r="F197">
        <v>2981</v>
      </c>
      <c r="G197">
        <v>2981</v>
      </c>
    </row>
    <row r="198" spans="1:7" x14ac:dyDescent="0.2">
      <c r="A198" t="s">
        <v>74</v>
      </c>
      <c r="B198">
        <v>1</v>
      </c>
      <c r="C198" t="s">
        <v>9</v>
      </c>
      <c r="D198">
        <v>75</v>
      </c>
      <c r="E198" s="23">
        <v>6813.4076072892021</v>
      </c>
      <c r="F198">
        <v>2981</v>
      </c>
      <c r="G198">
        <v>2981</v>
      </c>
    </row>
    <row r="199" spans="1:7" x14ac:dyDescent="0.2">
      <c r="A199" t="s">
        <v>74</v>
      </c>
      <c r="B199">
        <v>5</v>
      </c>
      <c r="C199" t="s">
        <v>9</v>
      </c>
      <c r="D199">
        <v>10</v>
      </c>
      <c r="E199" s="23">
        <v>7908.8966735592312</v>
      </c>
      <c r="F199">
        <v>2981</v>
      </c>
      <c r="G199">
        <v>2981</v>
      </c>
    </row>
    <row r="200" spans="1:7" x14ac:dyDescent="0.2">
      <c r="A200" t="s">
        <v>74</v>
      </c>
      <c r="B200">
        <v>7</v>
      </c>
      <c r="C200" t="s">
        <v>9</v>
      </c>
      <c r="D200">
        <v>15</v>
      </c>
      <c r="E200" s="23">
        <v>8035.5656893519727</v>
      </c>
      <c r="F200">
        <v>2981</v>
      </c>
      <c r="G200">
        <v>2981</v>
      </c>
    </row>
    <row r="201" spans="1:7" x14ac:dyDescent="0.2">
      <c r="A201" t="s">
        <v>74</v>
      </c>
      <c r="B201">
        <v>2</v>
      </c>
      <c r="C201" t="s">
        <v>9</v>
      </c>
      <c r="D201">
        <v>0</v>
      </c>
      <c r="E201" s="23">
        <v>9801.769079200154</v>
      </c>
      <c r="F201">
        <v>8103</v>
      </c>
      <c r="G201">
        <v>8103</v>
      </c>
    </row>
    <row r="202" spans="1:7" x14ac:dyDescent="0.2">
      <c r="A202" t="s">
        <v>74</v>
      </c>
      <c r="B202">
        <v>9</v>
      </c>
      <c r="C202" t="s">
        <v>9</v>
      </c>
      <c r="D202">
        <v>0</v>
      </c>
      <c r="E202" s="23">
        <v>10748.173866094079</v>
      </c>
      <c r="F202">
        <v>8103</v>
      </c>
      <c r="G202">
        <v>8103</v>
      </c>
    </row>
    <row r="203" spans="1:7" x14ac:dyDescent="0.2">
      <c r="A203" t="s">
        <v>75</v>
      </c>
      <c r="B203">
        <v>3</v>
      </c>
      <c r="C203" t="s">
        <v>6</v>
      </c>
      <c r="D203">
        <v>0</v>
      </c>
      <c r="E203" s="23">
        <v>4.3982297150257104</v>
      </c>
      <c r="F203">
        <v>3</v>
      </c>
      <c r="G203">
        <v>4</v>
      </c>
    </row>
    <row r="204" spans="1:7" x14ac:dyDescent="0.2">
      <c r="A204" t="s">
        <v>75</v>
      </c>
      <c r="B204">
        <v>2</v>
      </c>
      <c r="C204" t="s">
        <v>6</v>
      </c>
      <c r="D204">
        <v>0</v>
      </c>
      <c r="E204" s="23">
        <v>24.347343065320896</v>
      </c>
      <c r="F204">
        <v>20</v>
      </c>
      <c r="G204">
        <v>20</v>
      </c>
    </row>
    <row r="205" spans="1:7" x14ac:dyDescent="0.2">
      <c r="A205" t="s">
        <v>75</v>
      </c>
      <c r="B205">
        <v>3</v>
      </c>
      <c r="C205" t="s">
        <v>6</v>
      </c>
      <c r="D205">
        <v>0</v>
      </c>
      <c r="E205" s="23">
        <v>27.771679057733778</v>
      </c>
      <c r="F205">
        <v>20</v>
      </c>
      <c r="G205">
        <v>20</v>
      </c>
    </row>
    <row r="206" spans="1:7" x14ac:dyDescent="0.2">
      <c r="A206" t="s">
        <v>75</v>
      </c>
      <c r="B206">
        <v>7</v>
      </c>
      <c r="C206" t="s">
        <v>6</v>
      </c>
      <c r="D206">
        <v>5</v>
      </c>
      <c r="E206" s="23">
        <v>47.123889803846893</v>
      </c>
      <c r="F206">
        <v>20</v>
      </c>
      <c r="G206">
        <v>20</v>
      </c>
    </row>
    <row r="207" spans="1:7" x14ac:dyDescent="0.2">
      <c r="A207" t="s">
        <v>75</v>
      </c>
      <c r="B207">
        <v>7</v>
      </c>
      <c r="C207" t="s">
        <v>6</v>
      </c>
      <c r="D207">
        <v>0</v>
      </c>
      <c r="E207" s="23">
        <v>52.024774343446971</v>
      </c>
      <c r="F207">
        <v>20</v>
      </c>
      <c r="G207">
        <v>20</v>
      </c>
    </row>
    <row r="208" spans="1:7" x14ac:dyDescent="0.2">
      <c r="A208" t="s">
        <v>75</v>
      </c>
      <c r="B208">
        <v>2</v>
      </c>
      <c r="C208" t="s">
        <v>6</v>
      </c>
      <c r="D208">
        <v>0</v>
      </c>
      <c r="E208" s="23">
        <v>52.778756580308524</v>
      </c>
      <c r="F208">
        <v>20</v>
      </c>
      <c r="G208">
        <v>20</v>
      </c>
    </row>
    <row r="209" spans="1:7" x14ac:dyDescent="0.2">
      <c r="A209" t="s">
        <v>75</v>
      </c>
      <c r="B209">
        <v>7</v>
      </c>
      <c r="C209" t="s">
        <v>6</v>
      </c>
      <c r="D209">
        <v>2</v>
      </c>
      <c r="E209" s="23">
        <v>117.87255636268905</v>
      </c>
      <c r="F209">
        <v>55</v>
      </c>
      <c r="G209">
        <v>55</v>
      </c>
    </row>
    <row r="210" spans="1:7" x14ac:dyDescent="0.2">
      <c r="A210" t="s">
        <v>75</v>
      </c>
      <c r="B210">
        <v>2</v>
      </c>
      <c r="C210" t="s">
        <v>6</v>
      </c>
      <c r="D210">
        <v>2</v>
      </c>
      <c r="E210" s="23">
        <v>124.94113983326611</v>
      </c>
      <c r="F210">
        <v>55</v>
      </c>
      <c r="G210">
        <v>55</v>
      </c>
    </row>
    <row r="211" spans="1:7" x14ac:dyDescent="0.2">
      <c r="A211" t="s">
        <v>75</v>
      </c>
      <c r="B211">
        <v>5</v>
      </c>
      <c r="C211" t="s">
        <v>6</v>
      </c>
      <c r="D211">
        <v>5</v>
      </c>
      <c r="E211" s="23">
        <v>140.30352790932017</v>
      </c>
      <c r="F211">
        <v>55</v>
      </c>
      <c r="G211">
        <v>55</v>
      </c>
    </row>
    <row r="212" spans="1:7" x14ac:dyDescent="0.2">
      <c r="A212" t="s">
        <v>75</v>
      </c>
      <c r="B212">
        <v>7</v>
      </c>
      <c r="C212" t="s">
        <v>6</v>
      </c>
      <c r="D212">
        <v>10</v>
      </c>
      <c r="E212" s="23">
        <v>168.46790604875267</v>
      </c>
      <c r="F212">
        <v>148</v>
      </c>
      <c r="G212">
        <v>148</v>
      </c>
    </row>
    <row r="213" spans="1:7" x14ac:dyDescent="0.2">
      <c r="A213" t="s">
        <v>75</v>
      </c>
      <c r="B213">
        <v>6</v>
      </c>
      <c r="C213" t="s">
        <v>6</v>
      </c>
      <c r="D213">
        <v>0</v>
      </c>
      <c r="E213" s="23">
        <v>194.90440822871079</v>
      </c>
      <c r="F213">
        <v>148</v>
      </c>
      <c r="G213">
        <v>148</v>
      </c>
    </row>
    <row r="214" spans="1:7" x14ac:dyDescent="0.2">
      <c r="A214" t="s">
        <v>75</v>
      </c>
      <c r="B214">
        <v>7</v>
      </c>
      <c r="C214" t="s">
        <v>6</v>
      </c>
      <c r="D214">
        <v>0</v>
      </c>
      <c r="E214" s="23">
        <v>207.72210625535709</v>
      </c>
      <c r="F214">
        <v>148</v>
      </c>
      <c r="G214">
        <v>148</v>
      </c>
    </row>
    <row r="215" spans="1:7" x14ac:dyDescent="0.2">
      <c r="A215" t="s">
        <v>75</v>
      </c>
      <c r="B215">
        <v>1</v>
      </c>
      <c r="C215" t="s">
        <v>6</v>
      </c>
      <c r="D215">
        <v>0</v>
      </c>
      <c r="E215" s="23">
        <v>286.67032964006864</v>
      </c>
      <c r="F215">
        <v>148</v>
      </c>
      <c r="G215">
        <v>148</v>
      </c>
    </row>
    <row r="216" spans="1:7" x14ac:dyDescent="0.2">
      <c r="A216" t="s">
        <v>75</v>
      </c>
      <c r="B216">
        <v>7</v>
      </c>
      <c r="C216" t="s">
        <v>6</v>
      </c>
      <c r="D216">
        <v>5</v>
      </c>
      <c r="E216" s="23">
        <v>307.90749597833559</v>
      </c>
      <c r="F216">
        <v>148</v>
      </c>
      <c r="G216">
        <v>148</v>
      </c>
    </row>
    <row r="217" spans="1:7" x14ac:dyDescent="0.2">
      <c r="A217" t="s">
        <v>75</v>
      </c>
      <c r="B217">
        <v>5</v>
      </c>
      <c r="C217" t="s">
        <v>6</v>
      </c>
      <c r="D217">
        <v>1</v>
      </c>
      <c r="E217" s="23">
        <v>359.64952698295951</v>
      </c>
      <c r="F217">
        <v>148</v>
      </c>
      <c r="G217">
        <v>148</v>
      </c>
    </row>
    <row r="218" spans="1:7" x14ac:dyDescent="0.2">
      <c r="A218" t="s">
        <v>75</v>
      </c>
      <c r="B218">
        <v>2</v>
      </c>
      <c r="C218" t="s">
        <v>6</v>
      </c>
      <c r="D218">
        <v>25</v>
      </c>
      <c r="E218" s="23">
        <v>407.49598309713201</v>
      </c>
      <c r="F218">
        <v>403</v>
      </c>
      <c r="G218">
        <v>403</v>
      </c>
    </row>
    <row r="219" spans="1:7" x14ac:dyDescent="0.2">
      <c r="A219" t="s">
        <v>75</v>
      </c>
      <c r="B219">
        <v>3</v>
      </c>
      <c r="C219" t="s">
        <v>6</v>
      </c>
      <c r="D219">
        <v>66</v>
      </c>
      <c r="E219" s="23">
        <v>446.48314792818132</v>
      </c>
      <c r="F219">
        <v>403</v>
      </c>
      <c r="G219">
        <v>403</v>
      </c>
    </row>
    <row r="220" spans="1:7" x14ac:dyDescent="0.2">
      <c r="A220" t="s">
        <v>75</v>
      </c>
      <c r="B220">
        <v>7</v>
      </c>
      <c r="C220" t="s">
        <v>6</v>
      </c>
      <c r="D220">
        <v>3</v>
      </c>
      <c r="E220" s="23">
        <v>477.52208334564853</v>
      </c>
      <c r="F220">
        <v>403</v>
      </c>
      <c r="G220">
        <v>403</v>
      </c>
    </row>
    <row r="221" spans="1:7" x14ac:dyDescent="0.2">
      <c r="A221" t="s">
        <v>75</v>
      </c>
      <c r="B221">
        <v>7</v>
      </c>
      <c r="C221" t="s">
        <v>6</v>
      </c>
      <c r="D221">
        <v>3</v>
      </c>
      <c r="E221" s="23">
        <v>614.18136377680457</v>
      </c>
      <c r="F221">
        <v>403</v>
      </c>
      <c r="G221">
        <v>403</v>
      </c>
    </row>
    <row r="222" spans="1:7" x14ac:dyDescent="0.2">
      <c r="A222" t="s">
        <v>75</v>
      </c>
      <c r="B222">
        <v>1</v>
      </c>
      <c r="C222" t="s">
        <v>6</v>
      </c>
      <c r="D222">
        <v>5</v>
      </c>
      <c r="E222" s="23">
        <v>763.24993518964027</v>
      </c>
      <c r="F222">
        <v>403</v>
      </c>
      <c r="G222">
        <v>403</v>
      </c>
    </row>
    <row r="223" spans="1:7" x14ac:dyDescent="0.2">
      <c r="A223" t="s">
        <v>75</v>
      </c>
      <c r="B223">
        <v>6</v>
      </c>
      <c r="C223" t="s">
        <v>6</v>
      </c>
      <c r="D223">
        <v>25</v>
      </c>
      <c r="E223" s="23">
        <v>901.63709158027075</v>
      </c>
      <c r="F223">
        <v>403</v>
      </c>
      <c r="G223">
        <v>403</v>
      </c>
    </row>
    <row r="224" spans="1:7" x14ac:dyDescent="0.2">
      <c r="A224" t="s">
        <v>75</v>
      </c>
      <c r="B224">
        <v>2</v>
      </c>
      <c r="C224" t="s">
        <v>6</v>
      </c>
      <c r="D224">
        <v>0</v>
      </c>
      <c r="E224" s="23">
        <v>966.79372321572293</v>
      </c>
      <c r="F224">
        <v>403</v>
      </c>
      <c r="G224">
        <v>403</v>
      </c>
    </row>
    <row r="225" spans="1:7" x14ac:dyDescent="0.2">
      <c r="A225" t="s">
        <v>75</v>
      </c>
      <c r="B225">
        <v>3</v>
      </c>
      <c r="C225" t="s">
        <v>6</v>
      </c>
      <c r="D225">
        <v>40</v>
      </c>
      <c r="E225" s="23">
        <v>1099.5574287564275</v>
      </c>
      <c r="F225">
        <v>1097</v>
      </c>
      <c r="G225">
        <v>1097</v>
      </c>
    </row>
    <row r="226" spans="1:7" x14ac:dyDescent="0.2">
      <c r="A226" t="s">
        <v>75</v>
      </c>
      <c r="B226">
        <v>5</v>
      </c>
      <c r="C226" t="s">
        <v>6</v>
      </c>
      <c r="D226">
        <v>2</v>
      </c>
      <c r="E226" s="23">
        <v>1151.0795482753003</v>
      </c>
      <c r="F226">
        <v>1097</v>
      </c>
      <c r="G226">
        <v>1097</v>
      </c>
    </row>
    <row r="227" spans="1:7" x14ac:dyDescent="0.2">
      <c r="A227" t="s">
        <v>75</v>
      </c>
      <c r="B227">
        <v>5</v>
      </c>
      <c r="C227" t="s">
        <v>6</v>
      </c>
      <c r="D227">
        <v>3</v>
      </c>
      <c r="E227" s="23">
        <v>1489.1149178015619</v>
      </c>
      <c r="F227">
        <v>1097</v>
      </c>
      <c r="G227">
        <v>1097</v>
      </c>
    </row>
    <row r="228" spans="1:7" x14ac:dyDescent="0.2">
      <c r="A228" t="s">
        <v>75</v>
      </c>
      <c r="B228">
        <v>5</v>
      </c>
      <c r="C228" t="s">
        <v>6</v>
      </c>
      <c r="D228">
        <v>5</v>
      </c>
      <c r="E228" s="23">
        <v>1545.6635855661782</v>
      </c>
      <c r="F228">
        <v>1097</v>
      </c>
      <c r="G228">
        <v>1097</v>
      </c>
    </row>
    <row r="229" spans="1:7" x14ac:dyDescent="0.2">
      <c r="A229" t="s">
        <v>75</v>
      </c>
      <c r="B229">
        <v>3</v>
      </c>
      <c r="C229" t="s">
        <v>6</v>
      </c>
      <c r="D229">
        <v>2</v>
      </c>
      <c r="E229" s="23">
        <v>1570.1680082641785</v>
      </c>
      <c r="F229">
        <v>1097</v>
      </c>
      <c r="G229">
        <v>1097</v>
      </c>
    </row>
    <row r="230" spans="1:7" x14ac:dyDescent="0.2">
      <c r="A230" t="s">
        <v>75</v>
      </c>
      <c r="B230">
        <v>2</v>
      </c>
      <c r="C230" t="s">
        <v>6</v>
      </c>
      <c r="D230">
        <v>5</v>
      </c>
      <c r="E230" s="23">
        <v>2222.2055635167399</v>
      </c>
      <c r="F230">
        <v>1097</v>
      </c>
      <c r="G230">
        <v>1097</v>
      </c>
    </row>
    <row r="231" spans="1:7" x14ac:dyDescent="0.2">
      <c r="A231" t="s">
        <v>75</v>
      </c>
      <c r="B231">
        <v>3</v>
      </c>
      <c r="C231" t="s">
        <v>6</v>
      </c>
      <c r="D231">
        <v>40</v>
      </c>
      <c r="E231" s="23">
        <v>3262.5439707529999</v>
      </c>
      <c r="F231">
        <v>2981</v>
      </c>
      <c r="G231">
        <v>2981</v>
      </c>
    </row>
    <row r="232" spans="1:7" x14ac:dyDescent="0.2">
      <c r="A232" t="s">
        <v>75</v>
      </c>
      <c r="B232">
        <v>6</v>
      </c>
      <c r="C232" t="s">
        <v>6</v>
      </c>
      <c r="D232">
        <v>20</v>
      </c>
      <c r="E232" s="23">
        <v>3322.2342311712064</v>
      </c>
      <c r="F232">
        <v>2981</v>
      </c>
      <c r="G232">
        <v>2981</v>
      </c>
    </row>
    <row r="233" spans="1:7" x14ac:dyDescent="0.2">
      <c r="A233" t="s">
        <v>75</v>
      </c>
      <c r="B233">
        <v>3</v>
      </c>
      <c r="C233" t="s">
        <v>6</v>
      </c>
      <c r="D233">
        <v>50</v>
      </c>
      <c r="E233" s="23">
        <v>3624.6125240792239</v>
      </c>
      <c r="F233">
        <v>2981</v>
      </c>
      <c r="G233">
        <v>2981</v>
      </c>
    </row>
    <row r="234" spans="1:7" x14ac:dyDescent="0.2">
      <c r="A234" t="s">
        <v>75</v>
      </c>
      <c r="B234">
        <v>4</v>
      </c>
      <c r="C234" t="s">
        <v>6</v>
      </c>
      <c r="D234">
        <v>50</v>
      </c>
      <c r="E234" s="23">
        <v>3722.7872945039048</v>
      </c>
      <c r="F234">
        <v>2981</v>
      </c>
      <c r="G234">
        <v>2981</v>
      </c>
    </row>
    <row r="235" spans="1:7" x14ac:dyDescent="0.2">
      <c r="A235" t="s">
        <v>75</v>
      </c>
      <c r="B235">
        <v>4</v>
      </c>
      <c r="C235" t="s">
        <v>6</v>
      </c>
      <c r="D235">
        <v>30</v>
      </c>
      <c r="E235" s="23">
        <v>5211.9022123054665</v>
      </c>
      <c r="F235">
        <v>2981</v>
      </c>
      <c r="G235">
        <v>2981</v>
      </c>
    </row>
    <row r="236" spans="1:7" x14ac:dyDescent="0.2">
      <c r="A236" t="s">
        <v>75</v>
      </c>
      <c r="B236">
        <v>4</v>
      </c>
      <c r="C236" t="s">
        <v>6</v>
      </c>
      <c r="D236">
        <v>40</v>
      </c>
      <c r="E236" s="23">
        <v>6067.200812245288</v>
      </c>
      <c r="F236">
        <v>2981</v>
      </c>
      <c r="G236">
        <v>2981</v>
      </c>
    </row>
    <row r="237" spans="1:7" x14ac:dyDescent="0.2">
      <c r="A237" t="s">
        <v>75</v>
      </c>
      <c r="B237">
        <v>1</v>
      </c>
      <c r="C237" t="s">
        <v>6</v>
      </c>
      <c r="D237">
        <v>50</v>
      </c>
      <c r="E237" s="23">
        <v>6479.5348480289495</v>
      </c>
      <c r="F237">
        <v>2981</v>
      </c>
      <c r="G237">
        <v>2981</v>
      </c>
    </row>
    <row r="238" spans="1:7" x14ac:dyDescent="0.2">
      <c r="A238" t="s">
        <v>75</v>
      </c>
      <c r="B238">
        <v>7</v>
      </c>
      <c r="C238" t="s">
        <v>6</v>
      </c>
      <c r="D238">
        <v>40</v>
      </c>
      <c r="E238" s="23">
        <v>8751.5346551050879</v>
      </c>
      <c r="F238">
        <v>8103</v>
      </c>
      <c r="G238">
        <v>8103</v>
      </c>
    </row>
    <row r="239" spans="1:7" x14ac:dyDescent="0.2">
      <c r="A239" t="s">
        <v>75</v>
      </c>
      <c r="B239">
        <v>4</v>
      </c>
      <c r="C239" t="s">
        <v>6</v>
      </c>
      <c r="D239">
        <v>90</v>
      </c>
      <c r="E239" s="23">
        <v>9945.4969431018853</v>
      </c>
      <c r="F239">
        <v>8103</v>
      </c>
      <c r="G239">
        <v>8103</v>
      </c>
    </row>
    <row r="240" spans="1:7" x14ac:dyDescent="0.2">
      <c r="A240" t="s">
        <v>75</v>
      </c>
      <c r="B240">
        <v>3</v>
      </c>
      <c r="C240" t="s">
        <v>6</v>
      </c>
      <c r="D240">
        <v>75</v>
      </c>
      <c r="E240" s="23">
        <v>13351.768777756621</v>
      </c>
      <c r="F240">
        <v>8103</v>
      </c>
      <c r="G240">
        <v>8103</v>
      </c>
    </row>
    <row r="241" spans="1:7" x14ac:dyDescent="0.2">
      <c r="A241" t="s">
        <v>75</v>
      </c>
      <c r="B241">
        <v>4</v>
      </c>
      <c r="C241" t="s">
        <v>6</v>
      </c>
      <c r="D241">
        <v>75</v>
      </c>
      <c r="E241" s="23">
        <v>27976.667978380505</v>
      </c>
      <c r="F241">
        <v>22026</v>
      </c>
      <c r="G241">
        <v>22026</v>
      </c>
    </row>
    <row r="242" spans="1:7" x14ac:dyDescent="0.2">
      <c r="A242" t="s">
        <v>75</v>
      </c>
      <c r="B242">
        <v>2</v>
      </c>
      <c r="C242" t="s">
        <v>6</v>
      </c>
      <c r="D242">
        <v>35</v>
      </c>
      <c r="E242" s="23">
        <v>36128.315516282615</v>
      </c>
      <c r="F242">
        <v>22026</v>
      </c>
      <c r="G242">
        <v>22026</v>
      </c>
    </row>
    <row r="243" spans="1:7" x14ac:dyDescent="0.2">
      <c r="A243" t="s">
        <v>75</v>
      </c>
      <c r="B243">
        <v>4</v>
      </c>
      <c r="C243" t="s">
        <v>6</v>
      </c>
      <c r="D243">
        <v>50</v>
      </c>
      <c r="E243" s="23">
        <v>59376.101152847092</v>
      </c>
      <c r="F243">
        <v>22026</v>
      </c>
      <c r="G243">
        <v>22026</v>
      </c>
    </row>
    <row r="244" spans="1:7" x14ac:dyDescent="0.2">
      <c r="A244" t="s">
        <v>75</v>
      </c>
      <c r="B244">
        <v>6</v>
      </c>
      <c r="C244" t="s">
        <v>5</v>
      </c>
      <c r="D244">
        <v>3</v>
      </c>
      <c r="E244" s="23">
        <v>181.42697574481059</v>
      </c>
      <c r="F244">
        <v>148</v>
      </c>
      <c r="G244">
        <v>148</v>
      </c>
    </row>
    <row r="245" spans="1:7" x14ac:dyDescent="0.2">
      <c r="A245" t="s">
        <v>75</v>
      </c>
      <c r="B245">
        <v>5</v>
      </c>
      <c r="C245" t="s">
        <v>5</v>
      </c>
      <c r="D245">
        <v>3</v>
      </c>
      <c r="E245" s="23">
        <v>763.40701482231975</v>
      </c>
      <c r="F245">
        <v>403</v>
      </c>
      <c r="G245">
        <v>403</v>
      </c>
    </row>
    <row r="246" spans="1:7" x14ac:dyDescent="0.2">
      <c r="A246" t="s">
        <v>75</v>
      </c>
      <c r="B246">
        <v>2</v>
      </c>
      <c r="C246" t="s">
        <v>5</v>
      </c>
      <c r="D246">
        <v>0</v>
      </c>
      <c r="E246" s="23">
        <v>786.18356156084587</v>
      </c>
      <c r="F246">
        <v>403</v>
      </c>
      <c r="G246">
        <v>403</v>
      </c>
    </row>
    <row r="247" spans="1:7" x14ac:dyDescent="0.2">
      <c r="A247" t="s">
        <v>75</v>
      </c>
      <c r="B247">
        <v>6</v>
      </c>
      <c r="C247" t="s">
        <v>5</v>
      </c>
      <c r="D247">
        <v>10</v>
      </c>
      <c r="E247" s="23">
        <v>1654.0485321150261</v>
      </c>
      <c r="F247">
        <v>1097</v>
      </c>
      <c r="G247">
        <v>1097</v>
      </c>
    </row>
    <row r="248" spans="1:7" x14ac:dyDescent="0.2">
      <c r="A248" t="s">
        <v>75</v>
      </c>
      <c r="B248">
        <v>5</v>
      </c>
      <c r="C248" t="s">
        <v>5</v>
      </c>
      <c r="D248">
        <v>20</v>
      </c>
      <c r="E248" s="23">
        <v>4182.2452200914122</v>
      </c>
      <c r="F248">
        <v>2981</v>
      </c>
      <c r="G248">
        <v>2981</v>
      </c>
    </row>
    <row r="249" spans="1:7" x14ac:dyDescent="0.2">
      <c r="A249" t="s">
        <v>75</v>
      </c>
      <c r="B249">
        <v>7</v>
      </c>
      <c r="C249" t="s">
        <v>5</v>
      </c>
      <c r="D249">
        <v>3</v>
      </c>
      <c r="E249" s="23">
        <v>5079.9553208546968</v>
      </c>
      <c r="F249">
        <v>2981</v>
      </c>
      <c r="G249">
        <v>2981</v>
      </c>
    </row>
    <row r="250" spans="1:7" x14ac:dyDescent="0.2">
      <c r="A250" t="s">
        <v>75</v>
      </c>
      <c r="B250">
        <v>2</v>
      </c>
      <c r="C250" t="s">
        <v>5</v>
      </c>
      <c r="D250">
        <v>5</v>
      </c>
      <c r="E250" s="23">
        <v>7982.7869327716644</v>
      </c>
      <c r="F250">
        <v>2981</v>
      </c>
      <c r="G250">
        <v>2981</v>
      </c>
    </row>
    <row r="251" spans="1:7" x14ac:dyDescent="0.2">
      <c r="A251" t="s">
        <v>75</v>
      </c>
      <c r="B251">
        <v>5</v>
      </c>
      <c r="C251" t="s">
        <v>5</v>
      </c>
      <c r="D251">
        <v>10</v>
      </c>
      <c r="E251" s="23">
        <v>9447.1618084262063</v>
      </c>
      <c r="F251">
        <v>8103</v>
      </c>
      <c r="G251">
        <v>8103</v>
      </c>
    </row>
    <row r="252" spans="1:7" x14ac:dyDescent="0.2">
      <c r="A252" t="s">
        <v>75</v>
      </c>
      <c r="B252">
        <v>6</v>
      </c>
      <c r="C252" t="s">
        <v>5</v>
      </c>
      <c r="D252">
        <v>70</v>
      </c>
      <c r="E252" s="23">
        <v>11499.17158993472</v>
      </c>
      <c r="F252">
        <v>8103</v>
      </c>
      <c r="G252">
        <v>8103</v>
      </c>
    </row>
    <row r="253" spans="1:7" x14ac:dyDescent="0.2">
      <c r="A253" t="s">
        <v>75</v>
      </c>
      <c r="B253">
        <v>6</v>
      </c>
      <c r="C253" t="s">
        <v>5</v>
      </c>
      <c r="D253">
        <v>5</v>
      </c>
      <c r="E253" s="23">
        <v>11955.707834354387</v>
      </c>
      <c r="F253">
        <v>8103</v>
      </c>
      <c r="G253">
        <v>8103</v>
      </c>
    </row>
    <row r="254" spans="1:7" x14ac:dyDescent="0.2">
      <c r="A254" t="s">
        <v>75</v>
      </c>
      <c r="B254">
        <v>5</v>
      </c>
      <c r="C254" t="s">
        <v>5</v>
      </c>
      <c r="D254">
        <v>80</v>
      </c>
      <c r="E254" s="23">
        <v>66014.914748413037</v>
      </c>
      <c r="F254">
        <v>59874</v>
      </c>
      <c r="G254">
        <v>30000</v>
      </c>
    </row>
    <row r="255" spans="1:7" x14ac:dyDescent="0.2">
      <c r="A255" t="s">
        <v>75</v>
      </c>
      <c r="B255">
        <v>4</v>
      </c>
      <c r="C255" t="s">
        <v>5</v>
      </c>
      <c r="D255">
        <v>35</v>
      </c>
      <c r="E255" s="23">
        <v>69978.976358712651</v>
      </c>
      <c r="F255">
        <v>59874</v>
      </c>
      <c r="G255">
        <v>30000</v>
      </c>
    </row>
    <row r="256" spans="1:7" x14ac:dyDescent="0.2">
      <c r="A256" t="s">
        <v>75</v>
      </c>
      <c r="B256">
        <v>2</v>
      </c>
      <c r="C256" t="s">
        <v>5</v>
      </c>
      <c r="D256">
        <v>40</v>
      </c>
      <c r="E256" s="23">
        <v>70434.50729348317</v>
      </c>
      <c r="F256">
        <v>59874</v>
      </c>
      <c r="G256">
        <v>30000</v>
      </c>
    </row>
    <row r="257" spans="1:7" x14ac:dyDescent="0.2">
      <c r="A257" t="s">
        <v>75</v>
      </c>
      <c r="B257">
        <v>6</v>
      </c>
      <c r="C257" t="s">
        <v>5</v>
      </c>
      <c r="D257">
        <v>10</v>
      </c>
      <c r="E257" s="23">
        <v>84230.418732641017</v>
      </c>
      <c r="F257">
        <v>59874</v>
      </c>
      <c r="G257">
        <v>30000</v>
      </c>
    </row>
    <row r="258" spans="1:7" x14ac:dyDescent="0.2">
      <c r="A258" t="s">
        <v>75</v>
      </c>
      <c r="B258">
        <v>4</v>
      </c>
      <c r="C258" t="s">
        <v>5</v>
      </c>
      <c r="D258">
        <v>2</v>
      </c>
      <c r="E258" s="23">
        <v>303609.79722822481</v>
      </c>
      <c r="F258">
        <v>162754</v>
      </c>
      <c r="G258">
        <v>31000</v>
      </c>
    </row>
    <row r="259" spans="1:7" x14ac:dyDescent="0.2">
      <c r="A259" t="s">
        <v>75</v>
      </c>
      <c r="B259">
        <v>1</v>
      </c>
      <c r="C259" t="s">
        <v>5</v>
      </c>
      <c r="D259">
        <v>50</v>
      </c>
      <c r="E259" s="23">
        <v>995492.17210626579</v>
      </c>
      <c r="F259">
        <v>162754</v>
      </c>
      <c r="G259">
        <v>31000</v>
      </c>
    </row>
    <row r="260" spans="1:7" x14ac:dyDescent="0.2">
      <c r="A260" t="s">
        <v>75</v>
      </c>
      <c r="B260">
        <v>1</v>
      </c>
      <c r="C260" t="s">
        <v>5</v>
      </c>
      <c r="D260">
        <v>15</v>
      </c>
      <c r="E260" s="23">
        <v>1540611.9045792059</v>
      </c>
      <c r="F260">
        <v>162754</v>
      </c>
      <c r="G260">
        <v>31000</v>
      </c>
    </row>
    <row r="261" spans="1:7" x14ac:dyDescent="0.2">
      <c r="A261" t="s">
        <v>75</v>
      </c>
      <c r="B261">
        <v>3</v>
      </c>
      <c r="C261" t="s">
        <v>5</v>
      </c>
      <c r="D261">
        <v>80</v>
      </c>
      <c r="E261" s="23">
        <v>1565455.619283794</v>
      </c>
      <c r="F261">
        <v>162754</v>
      </c>
      <c r="G261">
        <v>31000</v>
      </c>
    </row>
    <row r="262" spans="1:7" x14ac:dyDescent="0.2">
      <c r="A262" t="s">
        <v>75</v>
      </c>
      <c r="B262">
        <v>1</v>
      </c>
      <c r="C262" t="s">
        <v>9</v>
      </c>
      <c r="D262">
        <v>0</v>
      </c>
      <c r="E262" s="23">
        <v>50.139818751293099</v>
      </c>
      <c r="F262">
        <v>20</v>
      </c>
      <c r="G262">
        <v>20</v>
      </c>
    </row>
    <row r="263" spans="1:7" x14ac:dyDescent="0.2">
      <c r="A263" t="s">
        <v>75</v>
      </c>
      <c r="B263">
        <v>1</v>
      </c>
      <c r="C263" t="s">
        <v>9</v>
      </c>
      <c r="D263">
        <v>0</v>
      </c>
      <c r="E263" s="23">
        <v>208.45095575098995</v>
      </c>
      <c r="F263">
        <v>148</v>
      </c>
      <c r="G263">
        <v>148</v>
      </c>
    </row>
    <row r="264" spans="1:7" x14ac:dyDescent="0.2">
      <c r="A264" t="s">
        <v>75</v>
      </c>
      <c r="B264">
        <v>3</v>
      </c>
      <c r="C264" t="s">
        <v>9</v>
      </c>
      <c r="D264">
        <v>0</v>
      </c>
      <c r="E264" s="23">
        <v>212.05750411731103</v>
      </c>
      <c r="F264">
        <v>148</v>
      </c>
      <c r="G264">
        <v>148</v>
      </c>
    </row>
    <row r="265" spans="1:7" x14ac:dyDescent="0.2">
      <c r="A265" t="s">
        <v>75</v>
      </c>
      <c r="B265">
        <v>4</v>
      </c>
      <c r="C265" t="s">
        <v>9</v>
      </c>
      <c r="D265">
        <v>20</v>
      </c>
      <c r="E265" s="23">
        <v>353.42917352885172</v>
      </c>
      <c r="F265">
        <v>148</v>
      </c>
      <c r="G265">
        <v>148</v>
      </c>
    </row>
    <row r="266" spans="1:7" x14ac:dyDescent="0.2">
      <c r="A266" t="s">
        <v>75</v>
      </c>
      <c r="B266">
        <v>4</v>
      </c>
      <c r="C266" t="s">
        <v>9</v>
      </c>
      <c r="D266">
        <v>0</v>
      </c>
      <c r="E266" s="23">
        <v>848.23001646924422</v>
      </c>
      <c r="F266">
        <v>403</v>
      </c>
      <c r="G266">
        <v>403</v>
      </c>
    </row>
    <row r="267" spans="1:7" x14ac:dyDescent="0.2">
      <c r="A267" t="s">
        <v>75</v>
      </c>
      <c r="B267">
        <v>5</v>
      </c>
      <c r="C267" t="s">
        <v>9</v>
      </c>
      <c r="D267">
        <v>5</v>
      </c>
      <c r="E267" s="23">
        <v>1272.3450247038661</v>
      </c>
      <c r="F267">
        <v>1097</v>
      </c>
      <c r="G267">
        <v>1097</v>
      </c>
    </row>
    <row r="268" spans="1:7" x14ac:dyDescent="0.2">
      <c r="A268" t="s">
        <v>75</v>
      </c>
      <c r="B268">
        <v>1</v>
      </c>
      <c r="C268" t="s">
        <v>9</v>
      </c>
      <c r="D268">
        <v>0</v>
      </c>
      <c r="E268" s="23">
        <v>2650.718801466388</v>
      </c>
      <c r="F268">
        <v>1097</v>
      </c>
      <c r="G268">
        <v>1097</v>
      </c>
    </row>
    <row r="269" spans="1:7" x14ac:dyDescent="0.2">
      <c r="A269" t="s">
        <v>75</v>
      </c>
      <c r="B269">
        <v>6</v>
      </c>
      <c r="C269" t="s">
        <v>9</v>
      </c>
      <c r="D269">
        <v>15</v>
      </c>
      <c r="E269" s="23">
        <v>2820.3648047602364</v>
      </c>
      <c r="F269">
        <v>1097</v>
      </c>
      <c r="G269">
        <v>1097</v>
      </c>
    </row>
    <row r="270" spans="1:7" x14ac:dyDescent="0.2">
      <c r="A270" t="s">
        <v>75</v>
      </c>
      <c r="B270">
        <v>1</v>
      </c>
      <c r="C270" t="s">
        <v>9</v>
      </c>
      <c r="D270">
        <v>5</v>
      </c>
      <c r="E270" s="23">
        <v>6573.7826276366422</v>
      </c>
      <c r="F270">
        <v>2981</v>
      </c>
      <c r="G270">
        <v>2981</v>
      </c>
    </row>
    <row r="271" spans="1:7" x14ac:dyDescent="0.2">
      <c r="A271" t="s">
        <v>75</v>
      </c>
      <c r="B271">
        <v>6</v>
      </c>
      <c r="C271" t="s">
        <v>9</v>
      </c>
      <c r="D271">
        <v>60</v>
      </c>
      <c r="E271" s="23">
        <v>6764.6343813422209</v>
      </c>
      <c r="F271">
        <v>2981</v>
      </c>
      <c r="G271">
        <v>2981</v>
      </c>
    </row>
    <row r="272" spans="1:7" x14ac:dyDescent="0.2">
      <c r="A272" t="s">
        <v>75</v>
      </c>
      <c r="B272">
        <v>1</v>
      </c>
      <c r="C272" t="s">
        <v>9</v>
      </c>
      <c r="D272">
        <v>0</v>
      </c>
      <c r="E272" s="23">
        <v>16069.246423111792</v>
      </c>
      <c r="F272">
        <v>8103</v>
      </c>
      <c r="G272">
        <v>8103</v>
      </c>
    </row>
    <row r="273" spans="1:7" x14ac:dyDescent="0.2">
      <c r="A273" t="s">
        <v>76</v>
      </c>
      <c r="B273">
        <v>7</v>
      </c>
      <c r="C273" t="s">
        <v>6</v>
      </c>
      <c r="D273">
        <v>0</v>
      </c>
      <c r="E273" s="23">
        <v>0.28274333882308139</v>
      </c>
      <c r="F273">
        <v>0</v>
      </c>
      <c r="G273">
        <v>1</v>
      </c>
    </row>
    <row r="274" spans="1:7" x14ac:dyDescent="0.2">
      <c r="A274" t="s">
        <v>76</v>
      </c>
      <c r="B274">
        <v>7</v>
      </c>
      <c r="C274" t="s">
        <v>6</v>
      </c>
      <c r="D274">
        <v>0</v>
      </c>
      <c r="E274" s="23">
        <v>0.62831853071795862</v>
      </c>
      <c r="F274">
        <v>0.37</v>
      </c>
      <c r="G274">
        <v>2</v>
      </c>
    </row>
    <row r="275" spans="1:7" x14ac:dyDescent="0.2">
      <c r="A275" t="s">
        <v>76</v>
      </c>
      <c r="B275">
        <v>5</v>
      </c>
      <c r="C275" t="s">
        <v>6</v>
      </c>
      <c r="D275">
        <v>0</v>
      </c>
      <c r="E275" s="23">
        <v>0.78539816339744828</v>
      </c>
      <c r="F275">
        <v>0.37</v>
      </c>
      <c r="G275">
        <v>2</v>
      </c>
    </row>
    <row r="276" spans="1:7" x14ac:dyDescent="0.2">
      <c r="A276" t="s">
        <v>76</v>
      </c>
      <c r="B276">
        <v>3</v>
      </c>
      <c r="C276" t="s">
        <v>6</v>
      </c>
      <c r="D276">
        <v>0</v>
      </c>
      <c r="E276" s="23">
        <v>0.94247779607693793</v>
      </c>
      <c r="F276">
        <v>0.37</v>
      </c>
      <c r="G276">
        <v>2</v>
      </c>
    </row>
    <row r="277" spans="1:7" x14ac:dyDescent="0.2">
      <c r="A277" t="s">
        <v>76</v>
      </c>
      <c r="B277">
        <v>8</v>
      </c>
      <c r="C277" t="s">
        <v>6</v>
      </c>
      <c r="D277">
        <v>0</v>
      </c>
      <c r="E277" s="23">
        <v>0.94247779607693793</v>
      </c>
      <c r="F277">
        <v>0.37</v>
      </c>
      <c r="G277">
        <v>2</v>
      </c>
    </row>
    <row r="278" spans="1:7" x14ac:dyDescent="0.2">
      <c r="A278" t="s">
        <v>76</v>
      </c>
      <c r="B278">
        <v>4</v>
      </c>
      <c r="C278" t="s">
        <v>6</v>
      </c>
      <c r="D278">
        <v>0</v>
      </c>
      <c r="E278" s="23">
        <v>1.3194689145077132</v>
      </c>
      <c r="F278">
        <v>1</v>
      </c>
      <c r="G278">
        <v>3</v>
      </c>
    </row>
    <row r="279" spans="1:7" x14ac:dyDescent="0.2">
      <c r="A279" t="s">
        <v>76</v>
      </c>
      <c r="B279">
        <v>10</v>
      </c>
      <c r="C279" t="s">
        <v>6</v>
      </c>
      <c r="D279">
        <v>0</v>
      </c>
      <c r="E279" s="23">
        <v>1.539380400258999</v>
      </c>
      <c r="F279">
        <v>1</v>
      </c>
      <c r="G279">
        <v>3</v>
      </c>
    </row>
    <row r="280" spans="1:7" x14ac:dyDescent="0.2">
      <c r="A280" t="s">
        <v>76</v>
      </c>
      <c r="B280">
        <v>2</v>
      </c>
      <c r="C280" t="s">
        <v>6</v>
      </c>
      <c r="D280">
        <v>0</v>
      </c>
      <c r="E280" s="23">
        <v>1.696460032938488</v>
      </c>
      <c r="F280">
        <v>1</v>
      </c>
      <c r="G280">
        <v>3</v>
      </c>
    </row>
    <row r="281" spans="1:7" x14ac:dyDescent="0.2">
      <c r="A281" t="s">
        <v>76</v>
      </c>
      <c r="B281">
        <v>3</v>
      </c>
      <c r="C281" t="s">
        <v>6</v>
      </c>
      <c r="D281">
        <v>0</v>
      </c>
      <c r="E281" s="23">
        <v>1.7592918860102844</v>
      </c>
      <c r="F281">
        <v>1</v>
      </c>
      <c r="G281">
        <v>3</v>
      </c>
    </row>
    <row r="282" spans="1:7" x14ac:dyDescent="0.2">
      <c r="A282" t="s">
        <v>76</v>
      </c>
      <c r="B282">
        <v>4</v>
      </c>
      <c r="C282" t="s">
        <v>6</v>
      </c>
      <c r="D282">
        <v>0</v>
      </c>
      <c r="E282" s="23">
        <v>2.1991148575128552</v>
      </c>
      <c r="F282">
        <v>1</v>
      </c>
      <c r="G282">
        <v>3</v>
      </c>
    </row>
    <row r="283" spans="1:7" x14ac:dyDescent="0.2">
      <c r="A283" t="s">
        <v>76</v>
      </c>
      <c r="B283">
        <v>3</v>
      </c>
      <c r="C283" t="s">
        <v>6</v>
      </c>
      <c r="D283">
        <v>0</v>
      </c>
      <c r="E283" s="23">
        <v>2.5132741228718345</v>
      </c>
      <c r="F283">
        <v>1</v>
      </c>
      <c r="G283">
        <v>3</v>
      </c>
    </row>
    <row r="284" spans="1:7" x14ac:dyDescent="0.2">
      <c r="A284" t="s">
        <v>76</v>
      </c>
      <c r="B284">
        <v>6</v>
      </c>
      <c r="C284" t="s">
        <v>6</v>
      </c>
      <c r="D284">
        <v>0</v>
      </c>
      <c r="E284" s="23">
        <v>2.5446900494077318</v>
      </c>
      <c r="F284">
        <v>1</v>
      </c>
      <c r="G284">
        <v>3</v>
      </c>
    </row>
    <row r="285" spans="1:7" x14ac:dyDescent="0.2">
      <c r="A285" t="s">
        <v>76</v>
      </c>
      <c r="B285">
        <v>4</v>
      </c>
      <c r="C285" t="s">
        <v>6</v>
      </c>
      <c r="D285">
        <v>0</v>
      </c>
      <c r="E285" s="23">
        <v>2.7646015351590174</v>
      </c>
      <c r="F285">
        <v>1</v>
      </c>
      <c r="G285">
        <v>3</v>
      </c>
    </row>
    <row r="286" spans="1:7" x14ac:dyDescent="0.2">
      <c r="A286" t="s">
        <v>76</v>
      </c>
      <c r="B286">
        <v>7</v>
      </c>
      <c r="C286" t="s">
        <v>6</v>
      </c>
      <c r="D286">
        <v>0</v>
      </c>
      <c r="E286" s="23">
        <v>2.8274333882308134</v>
      </c>
      <c r="F286">
        <v>1</v>
      </c>
      <c r="G286">
        <v>3</v>
      </c>
    </row>
    <row r="287" spans="1:7" x14ac:dyDescent="0.2">
      <c r="A287" t="s">
        <v>76</v>
      </c>
      <c r="B287">
        <v>2</v>
      </c>
      <c r="C287" t="s">
        <v>6</v>
      </c>
      <c r="D287">
        <v>0</v>
      </c>
      <c r="E287" s="23">
        <v>3.1101767270538945</v>
      </c>
      <c r="F287">
        <v>3</v>
      </c>
      <c r="G287">
        <v>4</v>
      </c>
    </row>
    <row r="288" spans="1:7" x14ac:dyDescent="0.2">
      <c r="A288" t="s">
        <v>76</v>
      </c>
      <c r="B288">
        <v>10</v>
      </c>
      <c r="C288" t="s">
        <v>6</v>
      </c>
      <c r="D288">
        <v>0</v>
      </c>
      <c r="E288" s="23">
        <v>3.392920065876976</v>
      </c>
      <c r="F288">
        <v>3</v>
      </c>
      <c r="G288">
        <v>4</v>
      </c>
    </row>
    <row r="289" spans="1:7" x14ac:dyDescent="0.2">
      <c r="A289" t="s">
        <v>76</v>
      </c>
      <c r="B289">
        <v>10</v>
      </c>
      <c r="C289" t="s">
        <v>6</v>
      </c>
      <c r="D289">
        <v>0</v>
      </c>
      <c r="E289" s="23">
        <v>3.7699111843077517</v>
      </c>
      <c r="F289">
        <v>3</v>
      </c>
      <c r="G289">
        <v>4</v>
      </c>
    </row>
    <row r="290" spans="1:7" x14ac:dyDescent="0.2">
      <c r="A290" t="s">
        <v>76</v>
      </c>
      <c r="B290">
        <v>10</v>
      </c>
      <c r="C290" t="s">
        <v>6</v>
      </c>
      <c r="D290">
        <v>0</v>
      </c>
      <c r="E290" s="23">
        <v>4.0840704496667311</v>
      </c>
      <c r="F290">
        <v>3</v>
      </c>
      <c r="G290">
        <v>4</v>
      </c>
    </row>
    <row r="291" spans="1:7" x14ac:dyDescent="0.2">
      <c r="A291" t="s">
        <v>76</v>
      </c>
      <c r="B291">
        <v>9</v>
      </c>
      <c r="C291" t="s">
        <v>6</v>
      </c>
      <c r="D291">
        <v>0</v>
      </c>
      <c r="E291" s="23">
        <v>5.6548667764616267</v>
      </c>
      <c r="F291">
        <v>3</v>
      </c>
      <c r="G291">
        <v>4</v>
      </c>
    </row>
    <row r="292" spans="1:7" x14ac:dyDescent="0.2">
      <c r="A292" t="s">
        <v>76</v>
      </c>
      <c r="B292">
        <v>4</v>
      </c>
      <c r="C292" t="s">
        <v>5</v>
      </c>
      <c r="D292">
        <v>0</v>
      </c>
      <c r="E292" s="23">
        <v>2.8274333882308142E-2</v>
      </c>
      <c r="F292">
        <v>0</v>
      </c>
      <c r="G292">
        <v>1</v>
      </c>
    </row>
    <row r="293" spans="1:7" x14ac:dyDescent="0.2">
      <c r="A293" t="s">
        <v>76</v>
      </c>
      <c r="B293">
        <v>4</v>
      </c>
      <c r="C293" t="s">
        <v>5</v>
      </c>
      <c r="D293">
        <v>0</v>
      </c>
      <c r="E293" s="23">
        <v>3.7699111843077518E-2</v>
      </c>
      <c r="F293">
        <v>0</v>
      </c>
      <c r="G293">
        <v>1</v>
      </c>
    </row>
    <row r="294" spans="1:7" x14ac:dyDescent="0.2">
      <c r="A294" t="s">
        <v>76</v>
      </c>
      <c r="B294">
        <v>7</v>
      </c>
      <c r="C294" t="s">
        <v>5</v>
      </c>
      <c r="D294">
        <v>0</v>
      </c>
      <c r="E294" s="23">
        <v>5.6548667764616284E-2</v>
      </c>
      <c r="F294">
        <v>0</v>
      </c>
      <c r="G294">
        <v>1</v>
      </c>
    </row>
    <row r="295" spans="1:7" x14ac:dyDescent="0.2">
      <c r="A295" t="s">
        <v>76</v>
      </c>
      <c r="B295">
        <v>4</v>
      </c>
      <c r="C295" t="s">
        <v>5</v>
      </c>
      <c r="D295">
        <v>0</v>
      </c>
      <c r="E295" s="23">
        <v>6.2831853071795868E-2</v>
      </c>
      <c r="F295">
        <v>0</v>
      </c>
      <c r="G295">
        <v>1</v>
      </c>
    </row>
    <row r="296" spans="1:7" x14ac:dyDescent="0.2">
      <c r="A296" t="s">
        <v>76</v>
      </c>
      <c r="B296">
        <v>1</v>
      </c>
      <c r="C296" t="s">
        <v>5</v>
      </c>
      <c r="D296">
        <v>0</v>
      </c>
      <c r="E296" s="23">
        <v>7.5398223686155036E-2</v>
      </c>
      <c r="F296">
        <v>0</v>
      </c>
      <c r="G296">
        <v>1</v>
      </c>
    </row>
    <row r="297" spans="1:7" x14ac:dyDescent="0.2">
      <c r="A297" t="s">
        <v>76</v>
      </c>
      <c r="B297">
        <v>2</v>
      </c>
      <c r="C297" t="s">
        <v>5</v>
      </c>
      <c r="D297">
        <v>0</v>
      </c>
      <c r="E297" s="23">
        <v>7.5398223686155036E-2</v>
      </c>
      <c r="F297">
        <v>0</v>
      </c>
      <c r="G297">
        <v>1</v>
      </c>
    </row>
    <row r="298" spans="1:7" x14ac:dyDescent="0.2">
      <c r="A298" t="s">
        <v>76</v>
      </c>
      <c r="B298">
        <v>6</v>
      </c>
      <c r="C298" t="s">
        <v>5</v>
      </c>
      <c r="D298">
        <v>0</v>
      </c>
      <c r="E298" s="23">
        <v>7.5398223686155036E-2</v>
      </c>
      <c r="F298">
        <v>0</v>
      </c>
      <c r="G298">
        <v>1</v>
      </c>
    </row>
    <row r="299" spans="1:7" x14ac:dyDescent="0.2">
      <c r="A299" t="s">
        <v>76</v>
      </c>
      <c r="B299">
        <v>3</v>
      </c>
      <c r="C299" t="s">
        <v>5</v>
      </c>
      <c r="D299">
        <v>0</v>
      </c>
      <c r="E299" s="23">
        <v>8.7964594300514232E-2</v>
      </c>
      <c r="F299">
        <v>0</v>
      </c>
      <c r="G299">
        <v>1</v>
      </c>
    </row>
    <row r="300" spans="1:7" x14ac:dyDescent="0.2">
      <c r="A300" t="s">
        <v>76</v>
      </c>
      <c r="B300">
        <v>9</v>
      </c>
      <c r="C300" t="s">
        <v>5</v>
      </c>
      <c r="D300">
        <v>0</v>
      </c>
      <c r="E300" s="23">
        <v>9.4247779607693802E-2</v>
      </c>
      <c r="F300">
        <v>0</v>
      </c>
      <c r="G300">
        <v>1</v>
      </c>
    </row>
    <row r="301" spans="1:7" x14ac:dyDescent="0.2">
      <c r="A301" t="s">
        <v>76</v>
      </c>
      <c r="B301">
        <v>7</v>
      </c>
      <c r="C301" t="s">
        <v>5</v>
      </c>
      <c r="D301">
        <v>0</v>
      </c>
      <c r="E301" s="23">
        <v>0.17592918860102846</v>
      </c>
      <c r="F301">
        <v>0</v>
      </c>
      <c r="G301">
        <v>1</v>
      </c>
    </row>
    <row r="302" spans="1:7" x14ac:dyDescent="0.2">
      <c r="A302" t="s">
        <v>76</v>
      </c>
      <c r="B302">
        <v>6</v>
      </c>
      <c r="C302" t="s">
        <v>5</v>
      </c>
      <c r="D302">
        <v>0</v>
      </c>
      <c r="E302" s="23">
        <v>0.18849555921538758</v>
      </c>
      <c r="F302">
        <v>0</v>
      </c>
      <c r="G302">
        <v>1</v>
      </c>
    </row>
    <row r="303" spans="1:7" x14ac:dyDescent="0.2">
      <c r="A303" t="s">
        <v>76</v>
      </c>
      <c r="B303">
        <v>5</v>
      </c>
      <c r="C303" t="s">
        <v>5</v>
      </c>
      <c r="D303">
        <v>0</v>
      </c>
      <c r="E303" s="23">
        <v>0.22619467105846508</v>
      </c>
      <c r="F303">
        <v>0</v>
      </c>
      <c r="G303">
        <v>1</v>
      </c>
    </row>
    <row r="304" spans="1:7" x14ac:dyDescent="0.2">
      <c r="A304" t="s">
        <v>76</v>
      </c>
      <c r="B304">
        <v>2</v>
      </c>
      <c r="C304" t="s">
        <v>5</v>
      </c>
      <c r="D304">
        <v>0</v>
      </c>
      <c r="E304" s="23">
        <v>0.39584067435231396</v>
      </c>
      <c r="F304">
        <v>0.37</v>
      </c>
      <c r="G304">
        <v>2</v>
      </c>
    </row>
    <row r="305" spans="1:7" x14ac:dyDescent="0.2">
      <c r="A305" t="s">
        <v>76</v>
      </c>
      <c r="B305">
        <v>3</v>
      </c>
      <c r="C305" t="s">
        <v>5</v>
      </c>
      <c r="D305">
        <v>0</v>
      </c>
      <c r="E305" s="23">
        <v>0.39584067435231396</v>
      </c>
      <c r="F305">
        <v>0.37</v>
      </c>
      <c r="G305">
        <v>2</v>
      </c>
    </row>
    <row r="306" spans="1:7" x14ac:dyDescent="0.2">
      <c r="A306" t="s">
        <v>76</v>
      </c>
      <c r="B306">
        <v>9</v>
      </c>
      <c r="C306" t="s">
        <v>5</v>
      </c>
      <c r="D306">
        <v>0</v>
      </c>
      <c r="E306" s="23">
        <v>0.424115008234622</v>
      </c>
      <c r="F306">
        <v>0.37</v>
      </c>
      <c r="G306">
        <v>2</v>
      </c>
    </row>
    <row r="307" spans="1:7" x14ac:dyDescent="0.2">
      <c r="A307" t="s">
        <v>76</v>
      </c>
      <c r="B307">
        <v>4</v>
      </c>
      <c r="C307" t="s">
        <v>5</v>
      </c>
      <c r="D307">
        <v>0</v>
      </c>
      <c r="E307" s="23">
        <v>0.43982297150257105</v>
      </c>
      <c r="F307">
        <v>0.37</v>
      </c>
      <c r="G307">
        <v>2</v>
      </c>
    </row>
    <row r="308" spans="1:7" x14ac:dyDescent="0.2">
      <c r="A308" t="s">
        <v>76</v>
      </c>
      <c r="B308">
        <v>3</v>
      </c>
      <c r="C308" t="s">
        <v>5</v>
      </c>
      <c r="D308">
        <v>0</v>
      </c>
      <c r="E308" s="23">
        <v>0.6597344572538566</v>
      </c>
      <c r="F308">
        <v>0.37</v>
      </c>
      <c r="G308">
        <v>2</v>
      </c>
    </row>
    <row r="309" spans="1:7" x14ac:dyDescent="0.2">
      <c r="A309" t="s">
        <v>76</v>
      </c>
      <c r="B309">
        <v>2</v>
      </c>
      <c r="C309" t="s">
        <v>5</v>
      </c>
      <c r="D309">
        <v>0</v>
      </c>
      <c r="E309" s="23">
        <v>0.6785840131753953</v>
      </c>
      <c r="F309">
        <v>0.37</v>
      </c>
      <c r="G309">
        <v>2</v>
      </c>
    </row>
    <row r="310" spans="1:7" x14ac:dyDescent="0.2">
      <c r="A310" t="s">
        <v>76</v>
      </c>
      <c r="B310">
        <v>5</v>
      </c>
      <c r="C310" t="s">
        <v>5</v>
      </c>
      <c r="D310">
        <v>0</v>
      </c>
      <c r="E310" s="23">
        <v>0.7539822368615503</v>
      </c>
      <c r="F310">
        <v>0.37</v>
      </c>
      <c r="G310">
        <v>2</v>
      </c>
    </row>
    <row r="311" spans="1:7" x14ac:dyDescent="0.2">
      <c r="A311" t="s">
        <v>76</v>
      </c>
      <c r="B311">
        <v>10</v>
      </c>
      <c r="C311" t="s">
        <v>5</v>
      </c>
      <c r="D311">
        <v>0</v>
      </c>
      <c r="E311" s="23">
        <v>0.79168134870462792</v>
      </c>
      <c r="F311">
        <v>0.37</v>
      </c>
      <c r="G311">
        <v>2</v>
      </c>
    </row>
    <row r="312" spans="1:7" x14ac:dyDescent="0.2">
      <c r="A312" t="s">
        <v>76</v>
      </c>
      <c r="B312">
        <v>6</v>
      </c>
      <c r="C312" t="s">
        <v>5</v>
      </c>
      <c r="D312">
        <v>0</v>
      </c>
      <c r="E312" s="23">
        <v>0.87964594300514209</v>
      </c>
      <c r="F312">
        <v>0.37</v>
      </c>
      <c r="G312">
        <v>2</v>
      </c>
    </row>
    <row r="313" spans="1:7" x14ac:dyDescent="0.2">
      <c r="A313" t="s">
        <v>76</v>
      </c>
      <c r="B313">
        <v>9</v>
      </c>
      <c r="C313" t="s">
        <v>5</v>
      </c>
      <c r="D313">
        <v>0</v>
      </c>
      <c r="E313" s="23">
        <v>0.92362824015539935</v>
      </c>
      <c r="F313">
        <v>0.37</v>
      </c>
      <c r="G313">
        <v>2</v>
      </c>
    </row>
    <row r="314" spans="1:7" x14ac:dyDescent="0.2">
      <c r="A314" t="s">
        <v>76</v>
      </c>
      <c r="B314">
        <v>2</v>
      </c>
      <c r="C314" t="s">
        <v>5</v>
      </c>
      <c r="D314">
        <v>0</v>
      </c>
      <c r="E314" s="23">
        <v>0.94247779607693793</v>
      </c>
      <c r="F314">
        <v>0.37</v>
      </c>
      <c r="G314">
        <v>2</v>
      </c>
    </row>
    <row r="315" spans="1:7" x14ac:dyDescent="0.2">
      <c r="A315" t="s">
        <v>76</v>
      </c>
      <c r="B315">
        <v>2</v>
      </c>
      <c r="C315" t="s">
        <v>5</v>
      </c>
      <c r="D315">
        <v>0</v>
      </c>
      <c r="E315" s="23">
        <v>0.96761053730565638</v>
      </c>
      <c r="F315">
        <v>0.37</v>
      </c>
      <c r="G315">
        <v>2</v>
      </c>
    </row>
    <row r="316" spans="1:7" x14ac:dyDescent="0.2">
      <c r="A316" t="s">
        <v>76</v>
      </c>
      <c r="B316">
        <v>1</v>
      </c>
      <c r="C316" t="s">
        <v>5</v>
      </c>
      <c r="D316">
        <v>0</v>
      </c>
      <c r="E316" s="23">
        <v>1.0555751316061706</v>
      </c>
      <c r="F316">
        <v>1</v>
      </c>
      <c r="G316">
        <v>3</v>
      </c>
    </row>
    <row r="317" spans="1:7" x14ac:dyDescent="0.2">
      <c r="A317" t="s">
        <v>76</v>
      </c>
      <c r="B317">
        <v>9</v>
      </c>
      <c r="C317" t="s">
        <v>5</v>
      </c>
      <c r="D317">
        <v>0</v>
      </c>
      <c r="E317" s="23">
        <v>1.0995574287564276</v>
      </c>
      <c r="F317">
        <v>1</v>
      </c>
      <c r="G317">
        <v>3</v>
      </c>
    </row>
    <row r="318" spans="1:7" x14ac:dyDescent="0.2">
      <c r="A318" t="s">
        <v>76</v>
      </c>
      <c r="B318">
        <v>1</v>
      </c>
      <c r="C318" t="s">
        <v>5</v>
      </c>
      <c r="D318">
        <v>0</v>
      </c>
      <c r="E318" s="23">
        <v>1.105840614063607</v>
      </c>
      <c r="F318">
        <v>1</v>
      </c>
      <c r="G318">
        <v>3</v>
      </c>
    </row>
    <row r="319" spans="1:7" x14ac:dyDescent="0.2">
      <c r="A319" t="s">
        <v>76</v>
      </c>
      <c r="B319">
        <v>2</v>
      </c>
      <c r="C319" t="s">
        <v>5</v>
      </c>
      <c r="D319">
        <v>0</v>
      </c>
      <c r="E319" s="23">
        <v>1.2723450247038659</v>
      </c>
      <c r="F319">
        <v>1</v>
      </c>
      <c r="G319">
        <v>3</v>
      </c>
    </row>
    <row r="320" spans="1:7" x14ac:dyDescent="0.2">
      <c r="A320" t="s">
        <v>76</v>
      </c>
      <c r="B320">
        <v>7</v>
      </c>
      <c r="C320" t="s">
        <v>5</v>
      </c>
      <c r="D320">
        <v>0</v>
      </c>
      <c r="E320" s="23">
        <v>1.3194689145077132</v>
      </c>
      <c r="F320">
        <v>1</v>
      </c>
      <c r="G320">
        <v>3</v>
      </c>
    </row>
    <row r="321" spans="1:7" x14ac:dyDescent="0.2">
      <c r="A321" t="s">
        <v>76</v>
      </c>
      <c r="B321">
        <v>10</v>
      </c>
      <c r="C321" t="s">
        <v>5</v>
      </c>
      <c r="D321">
        <v>0</v>
      </c>
      <c r="E321" s="23">
        <v>1.5927874753700251</v>
      </c>
      <c r="F321">
        <v>1</v>
      </c>
      <c r="G321">
        <v>3</v>
      </c>
    </row>
    <row r="322" spans="1:7" x14ac:dyDescent="0.2">
      <c r="A322" t="s">
        <v>76</v>
      </c>
      <c r="B322">
        <v>6</v>
      </c>
      <c r="C322" t="s">
        <v>5</v>
      </c>
      <c r="D322">
        <v>0</v>
      </c>
      <c r="E322" s="23">
        <v>1.9603538158400309</v>
      </c>
      <c r="F322">
        <v>1</v>
      </c>
      <c r="G322">
        <v>3</v>
      </c>
    </row>
    <row r="323" spans="1:7" x14ac:dyDescent="0.2">
      <c r="A323" t="s">
        <v>76</v>
      </c>
      <c r="B323">
        <v>3</v>
      </c>
      <c r="C323" t="s">
        <v>5</v>
      </c>
      <c r="D323">
        <v>2</v>
      </c>
      <c r="E323" s="23">
        <v>2.1111502632123411</v>
      </c>
      <c r="F323">
        <v>1</v>
      </c>
      <c r="G323">
        <v>3</v>
      </c>
    </row>
    <row r="324" spans="1:7" x14ac:dyDescent="0.2">
      <c r="A324" t="s">
        <v>76</v>
      </c>
      <c r="B324">
        <v>2</v>
      </c>
      <c r="C324" t="s">
        <v>5</v>
      </c>
      <c r="D324">
        <v>0</v>
      </c>
      <c r="E324" s="23">
        <v>3.0159289474462017</v>
      </c>
      <c r="F324">
        <v>3</v>
      </c>
      <c r="G324">
        <v>4</v>
      </c>
    </row>
    <row r="325" spans="1:7" x14ac:dyDescent="0.2">
      <c r="A325" t="s">
        <v>76</v>
      </c>
      <c r="B325">
        <v>8</v>
      </c>
      <c r="C325" t="s">
        <v>5</v>
      </c>
      <c r="D325">
        <v>0</v>
      </c>
      <c r="E325" s="23">
        <v>3.4306191777200543</v>
      </c>
      <c r="F325">
        <v>3</v>
      </c>
      <c r="G325">
        <v>4</v>
      </c>
    </row>
    <row r="326" spans="1:7" x14ac:dyDescent="0.2">
      <c r="A326" t="s">
        <v>76</v>
      </c>
      <c r="B326">
        <v>6</v>
      </c>
      <c r="C326" t="s">
        <v>5</v>
      </c>
      <c r="D326">
        <v>0</v>
      </c>
      <c r="E326" s="23">
        <v>3.7699111843077517</v>
      </c>
      <c r="F326">
        <v>3</v>
      </c>
      <c r="G326">
        <v>4</v>
      </c>
    </row>
    <row r="327" spans="1:7" x14ac:dyDescent="0.2">
      <c r="A327" t="s">
        <v>76</v>
      </c>
      <c r="B327">
        <v>5</v>
      </c>
      <c r="C327" t="s">
        <v>5</v>
      </c>
      <c r="D327">
        <v>0</v>
      </c>
      <c r="E327" s="23">
        <v>4.8380526865282807</v>
      </c>
      <c r="F327">
        <v>3</v>
      </c>
      <c r="G327">
        <v>4</v>
      </c>
    </row>
    <row r="328" spans="1:7" x14ac:dyDescent="0.2">
      <c r="A328" t="s">
        <v>76</v>
      </c>
      <c r="B328">
        <v>6</v>
      </c>
      <c r="C328" t="s">
        <v>5</v>
      </c>
      <c r="D328">
        <v>0</v>
      </c>
      <c r="E328" s="23">
        <v>5.1459287665800808</v>
      </c>
      <c r="F328">
        <v>3</v>
      </c>
      <c r="G328">
        <v>4</v>
      </c>
    </row>
    <row r="329" spans="1:7" x14ac:dyDescent="0.2">
      <c r="A329" t="s">
        <v>76</v>
      </c>
      <c r="B329">
        <v>8</v>
      </c>
      <c r="C329" t="s">
        <v>5</v>
      </c>
      <c r="D329">
        <v>0</v>
      </c>
      <c r="E329" s="23">
        <v>8.2466807156732074</v>
      </c>
      <c r="F329">
        <v>7</v>
      </c>
      <c r="G329">
        <v>7</v>
      </c>
    </row>
    <row r="330" spans="1:7" x14ac:dyDescent="0.2">
      <c r="A330" t="s">
        <v>76</v>
      </c>
      <c r="B330">
        <v>5</v>
      </c>
      <c r="C330" t="s">
        <v>5</v>
      </c>
      <c r="D330">
        <v>0</v>
      </c>
      <c r="E330" s="23">
        <v>10.781945987120169</v>
      </c>
      <c r="F330">
        <v>7</v>
      </c>
      <c r="G330">
        <v>7</v>
      </c>
    </row>
    <row r="331" spans="1:7" x14ac:dyDescent="0.2">
      <c r="A331" t="s">
        <v>76</v>
      </c>
      <c r="B331">
        <v>8</v>
      </c>
      <c r="C331" t="s">
        <v>5</v>
      </c>
      <c r="D331">
        <v>0</v>
      </c>
      <c r="E331" s="23">
        <v>13.06902543893354</v>
      </c>
      <c r="F331">
        <v>7</v>
      </c>
      <c r="G331">
        <v>7</v>
      </c>
    </row>
    <row r="332" spans="1:7" x14ac:dyDescent="0.2">
      <c r="A332" t="s">
        <v>76</v>
      </c>
      <c r="B332">
        <v>7</v>
      </c>
      <c r="C332" t="s">
        <v>5</v>
      </c>
      <c r="D332">
        <v>0</v>
      </c>
      <c r="E332" s="23">
        <v>13.571680263507904</v>
      </c>
      <c r="F332">
        <v>7</v>
      </c>
      <c r="G332">
        <v>7</v>
      </c>
    </row>
    <row r="333" spans="1:7" x14ac:dyDescent="0.2">
      <c r="A333" t="s">
        <v>76</v>
      </c>
      <c r="B333">
        <v>10</v>
      </c>
      <c r="C333" t="s">
        <v>5</v>
      </c>
      <c r="D333">
        <v>0</v>
      </c>
      <c r="E333" s="23">
        <v>19.440175340413642</v>
      </c>
      <c r="F333">
        <v>7</v>
      </c>
      <c r="G333">
        <v>7</v>
      </c>
    </row>
    <row r="334" spans="1:7" x14ac:dyDescent="0.2">
      <c r="A334" t="s">
        <v>76</v>
      </c>
      <c r="B334">
        <v>5</v>
      </c>
      <c r="C334" t="s">
        <v>5</v>
      </c>
      <c r="D334">
        <v>0</v>
      </c>
      <c r="E334" s="23">
        <v>20.809909737378788</v>
      </c>
      <c r="F334">
        <v>20</v>
      </c>
      <c r="G334">
        <v>20</v>
      </c>
    </row>
    <row r="335" spans="1:7" x14ac:dyDescent="0.2">
      <c r="A335" t="s">
        <v>76</v>
      </c>
      <c r="B335">
        <v>9</v>
      </c>
      <c r="C335" t="s">
        <v>5</v>
      </c>
      <c r="D335">
        <v>0</v>
      </c>
      <c r="E335" s="23">
        <v>22.807962665061897</v>
      </c>
      <c r="F335">
        <v>20</v>
      </c>
      <c r="G335">
        <v>20</v>
      </c>
    </row>
    <row r="336" spans="1:7" x14ac:dyDescent="0.2">
      <c r="A336" t="s">
        <v>76</v>
      </c>
      <c r="B336">
        <v>10</v>
      </c>
      <c r="C336" t="s">
        <v>5</v>
      </c>
      <c r="D336">
        <v>15</v>
      </c>
      <c r="E336" s="23">
        <v>32.232740625831276</v>
      </c>
      <c r="F336">
        <v>20</v>
      </c>
      <c r="G336">
        <v>20</v>
      </c>
    </row>
    <row r="337" spans="1:7" x14ac:dyDescent="0.2">
      <c r="A337" t="s">
        <v>76</v>
      </c>
      <c r="B337">
        <v>6</v>
      </c>
      <c r="C337" t="s">
        <v>5</v>
      </c>
      <c r="D337">
        <v>0</v>
      </c>
      <c r="E337" s="23">
        <v>42.618845938599144</v>
      </c>
      <c r="F337">
        <v>20</v>
      </c>
      <c r="G337">
        <v>20</v>
      </c>
    </row>
    <row r="338" spans="1:7" x14ac:dyDescent="0.2">
      <c r="A338" t="s">
        <v>76</v>
      </c>
      <c r="B338">
        <v>1</v>
      </c>
      <c r="C338" t="s">
        <v>5</v>
      </c>
      <c r="D338">
        <v>0</v>
      </c>
      <c r="E338" s="23">
        <v>43.353978619539141</v>
      </c>
      <c r="F338">
        <v>20</v>
      </c>
      <c r="G338">
        <v>20</v>
      </c>
    </row>
    <row r="339" spans="1:7" x14ac:dyDescent="0.2">
      <c r="A339" t="s">
        <v>76</v>
      </c>
      <c r="B339">
        <v>8</v>
      </c>
      <c r="C339" t="s">
        <v>5</v>
      </c>
      <c r="D339">
        <v>0</v>
      </c>
      <c r="E339" s="23">
        <v>52.250969014505444</v>
      </c>
      <c r="F339">
        <v>20</v>
      </c>
      <c r="G339">
        <v>20</v>
      </c>
    </row>
    <row r="340" spans="1:7" x14ac:dyDescent="0.2">
      <c r="A340" t="s">
        <v>76</v>
      </c>
      <c r="B340">
        <v>7</v>
      </c>
      <c r="C340" t="s">
        <v>5</v>
      </c>
      <c r="D340">
        <v>0</v>
      </c>
      <c r="E340" s="23">
        <v>56.548667764616276</v>
      </c>
      <c r="F340">
        <v>55</v>
      </c>
      <c r="G340">
        <v>55</v>
      </c>
    </row>
    <row r="341" spans="1:7" x14ac:dyDescent="0.2">
      <c r="A341" t="s">
        <v>76</v>
      </c>
      <c r="B341">
        <v>1</v>
      </c>
      <c r="C341" t="s">
        <v>5</v>
      </c>
      <c r="D341">
        <v>0</v>
      </c>
      <c r="E341" s="23">
        <v>60.406543543224529</v>
      </c>
      <c r="F341">
        <v>55</v>
      </c>
      <c r="G341">
        <v>55</v>
      </c>
    </row>
    <row r="342" spans="1:7" x14ac:dyDescent="0.2">
      <c r="A342" t="s">
        <v>76</v>
      </c>
      <c r="B342">
        <v>1</v>
      </c>
      <c r="C342" t="s">
        <v>5</v>
      </c>
      <c r="D342">
        <v>0</v>
      </c>
      <c r="E342" s="23">
        <v>72.884949563283215</v>
      </c>
      <c r="F342">
        <v>55</v>
      </c>
      <c r="G342">
        <v>55</v>
      </c>
    </row>
    <row r="343" spans="1:7" x14ac:dyDescent="0.2">
      <c r="A343" t="s">
        <v>76</v>
      </c>
      <c r="B343">
        <v>1</v>
      </c>
      <c r="C343" t="s">
        <v>5</v>
      </c>
      <c r="D343">
        <v>0</v>
      </c>
      <c r="E343" s="23">
        <v>90.477868423386028</v>
      </c>
      <c r="F343">
        <v>55</v>
      </c>
      <c r="G343">
        <v>55</v>
      </c>
    </row>
    <row r="344" spans="1:7" x14ac:dyDescent="0.2">
      <c r="A344" t="s">
        <v>76</v>
      </c>
      <c r="B344">
        <v>9</v>
      </c>
      <c r="C344" t="s">
        <v>5</v>
      </c>
      <c r="D344">
        <v>5</v>
      </c>
      <c r="E344" s="23">
        <v>102.91857533160163</v>
      </c>
      <c r="F344">
        <v>55</v>
      </c>
      <c r="G344">
        <v>55</v>
      </c>
    </row>
    <row r="345" spans="1:7" x14ac:dyDescent="0.2">
      <c r="A345" t="s">
        <v>76</v>
      </c>
      <c r="B345">
        <v>8</v>
      </c>
      <c r="C345" t="s">
        <v>5</v>
      </c>
      <c r="D345">
        <v>0</v>
      </c>
      <c r="E345" s="23">
        <v>173.54786136960735</v>
      </c>
      <c r="F345">
        <v>148</v>
      </c>
      <c r="G345">
        <v>148</v>
      </c>
    </row>
    <row r="346" spans="1:7" x14ac:dyDescent="0.2">
      <c r="A346" t="s">
        <v>76</v>
      </c>
      <c r="B346">
        <v>9</v>
      </c>
      <c r="C346" t="s">
        <v>5</v>
      </c>
      <c r="D346">
        <v>5</v>
      </c>
      <c r="E346" s="23">
        <v>267.47519852663493</v>
      </c>
      <c r="F346">
        <v>148</v>
      </c>
      <c r="G346">
        <v>148</v>
      </c>
    </row>
    <row r="347" spans="1:7" x14ac:dyDescent="0.2">
      <c r="A347" t="s">
        <v>76</v>
      </c>
      <c r="B347">
        <v>8</v>
      </c>
      <c r="C347" t="s">
        <v>5</v>
      </c>
      <c r="D347">
        <v>0</v>
      </c>
      <c r="E347" s="23">
        <v>717.6591426007451</v>
      </c>
      <c r="F347">
        <v>403</v>
      </c>
      <c r="G347">
        <v>403</v>
      </c>
    </row>
    <row r="348" spans="1:7" x14ac:dyDescent="0.2">
      <c r="A348" t="s">
        <v>76</v>
      </c>
      <c r="B348">
        <v>1</v>
      </c>
      <c r="C348" t="s">
        <v>9</v>
      </c>
      <c r="D348">
        <v>0</v>
      </c>
      <c r="E348" s="23">
        <v>5.02654824574367E-2</v>
      </c>
      <c r="F348">
        <v>0</v>
      </c>
      <c r="G348">
        <v>1</v>
      </c>
    </row>
    <row r="349" spans="1:7" x14ac:dyDescent="0.2">
      <c r="A349" t="s">
        <v>76</v>
      </c>
      <c r="B349">
        <v>5</v>
      </c>
      <c r="C349" t="s">
        <v>9</v>
      </c>
      <c r="D349">
        <v>0</v>
      </c>
      <c r="E349" s="23">
        <v>0.15079644737231007</v>
      </c>
      <c r="F349">
        <v>0</v>
      </c>
      <c r="G349">
        <v>1</v>
      </c>
    </row>
    <row r="350" spans="1:7" x14ac:dyDescent="0.2">
      <c r="A350" t="s">
        <v>76</v>
      </c>
      <c r="B350">
        <v>10</v>
      </c>
      <c r="C350" t="s">
        <v>9</v>
      </c>
      <c r="D350">
        <v>0</v>
      </c>
      <c r="E350" s="23">
        <v>0.15079644737231007</v>
      </c>
      <c r="F350">
        <v>0</v>
      </c>
      <c r="G350">
        <v>1</v>
      </c>
    </row>
    <row r="351" spans="1:7" x14ac:dyDescent="0.2">
      <c r="A351" t="s">
        <v>76</v>
      </c>
      <c r="B351">
        <v>9</v>
      </c>
      <c r="C351" t="s">
        <v>9</v>
      </c>
      <c r="D351">
        <v>0</v>
      </c>
      <c r="E351" s="23">
        <v>0.30159289474462014</v>
      </c>
      <c r="F351">
        <v>0</v>
      </c>
      <c r="G351">
        <v>1</v>
      </c>
    </row>
    <row r="352" spans="1:7" x14ac:dyDescent="0.2">
      <c r="A352" t="s">
        <v>76</v>
      </c>
      <c r="B352">
        <v>4</v>
      </c>
      <c r="C352" t="s">
        <v>9</v>
      </c>
      <c r="D352">
        <v>0</v>
      </c>
      <c r="E352" s="23">
        <v>0.59376101152847083</v>
      </c>
      <c r="F352">
        <v>0.37</v>
      </c>
      <c r="G352">
        <v>2</v>
      </c>
    </row>
    <row r="353" spans="1:7" x14ac:dyDescent="0.2">
      <c r="A353" t="s">
        <v>76</v>
      </c>
      <c r="B353">
        <v>5</v>
      </c>
      <c r="C353" t="s">
        <v>9</v>
      </c>
      <c r="D353">
        <v>0</v>
      </c>
      <c r="E353" s="23">
        <v>0.87964594300514209</v>
      </c>
      <c r="F353">
        <v>0.37</v>
      </c>
      <c r="G353">
        <v>2</v>
      </c>
    </row>
    <row r="354" spans="1:7" x14ac:dyDescent="0.2">
      <c r="A354" t="s">
        <v>76</v>
      </c>
      <c r="B354">
        <v>3</v>
      </c>
      <c r="C354" t="s">
        <v>9</v>
      </c>
      <c r="D354">
        <v>5</v>
      </c>
      <c r="E354" s="23">
        <v>1.1309733552923256</v>
      </c>
      <c r="F354">
        <v>1</v>
      </c>
      <c r="G354">
        <v>3</v>
      </c>
    </row>
    <row r="355" spans="1:7" x14ac:dyDescent="0.2">
      <c r="A355" t="s">
        <v>76</v>
      </c>
      <c r="B355">
        <v>3</v>
      </c>
      <c r="C355" t="s">
        <v>9</v>
      </c>
      <c r="D355">
        <v>0</v>
      </c>
      <c r="E355" s="23">
        <v>1.5079644737231006</v>
      </c>
      <c r="F355">
        <v>1</v>
      </c>
      <c r="G355">
        <v>3</v>
      </c>
    </row>
    <row r="356" spans="1:7" x14ac:dyDescent="0.2">
      <c r="A356" t="s">
        <v>76</v>
      </c>
      <c r="B356">
        <v>9</v>
      </c>
      <c r="C356" t="s">
        <v>9</v>
      </c>
      <c r="D356">
        <v>0</v>
      </c>
      <c r="E356" s="23">
        <v>2.1111502632123411</v>
      </c>
      <c r="F356">
        <v>1</v>
      </c>
      <c r="G356">
        <v>3</v>
      </c>
    </row>
    <row r="357" spans="1:7" x14ac:dyDescent="0.2">
      <c r="A357" t="s">
        <v>76</v>
      </c>
      <c r="B357">
        <v>6</v>
      </c>
      <c r="C357" t="s">
        <v>9</v>
      </c>
      <c r="D357">
        <v>0</v>
      </c>
      <c r="E357" s="23">
        <v>2.1771237089377262</v>
      </c>
      <c r="F357">
        <v>1</v>
      </c>
      <c r="G357">
        <v>3</v>
      </c>
    </row>
    <row r="358" spans="1:7" x14ac:dyDescent="0.2">
      <c r="A358" t="s">
        <v>76</v>
      </c>
      <c r="B358">
        <v>7</v>
      </c>
      <c r="C358" t="s">
        <v>9</v>
      </c>
      <c r="D358">
        <v>0</v>
      </c>
      <c r="E358" s="23">
        <v>3.0159289474462017</v>
      </c>
      <c r="F358">
        <v>3</v>
      </c>
      <c r="G358">
        <v>4</v>
      </c>
    </row>
    <row r="359" spans="1:7" x14ac:dyDescent="0.2">
      <c r="A359" t="s">
        <v>76</v>
      </c>
      <c r="B359">
        <v>5</v>
      </c>
      <c r="C359" t="s">
        <v>9</v>
      </c>
      <c r="D359">
        <v>0</v>
      </c>
      <c r="E359" s="23">
        <v>3.6191147369354422</v>
      </c>
      <c r="F359">
        <v>3</v>
      </c>
      <c r="G359">
        <v>4</v>
      </c>
    </row>
    <row r="360" spans="1:7" x14ac:dyDescent="0.2">
      <c r="A360" t="s">
        <v>76</v>
      </c>
      <c r="B360">
        <v>3</v>
      </c>
      <c r="C360" t="s">
        <v>9</v>
      </c>
      <c r="D360">
        <v>60</v>
      </c>
      <c r="E360" s="23">
        <v>3.7699111843077517</v>
      </c>
      <c r="F360">
        <v>3</v>
      </c>
      <c r="G360">
        <v>4</v>
      </c>
    </row>
    <row r="361" spans="1:7" x14ac:dyDescent="0.2">
      <c r="A361" t="s">
        <v>76</v>
      </c>
      <c r="B361">
        <v>8</v>
      </c>
      <c r="C361" t="s">
        <v>9</v>
      </c>
      <c r="D361">
        <v>0</v>
      </c>
      <c r="E361" s="23">
        <v>4.1547562843725006</v>
      </c>
      <c r="F361">
        <v>3</v>
      </c>
      <c r="G361">
        <v>4</v>
      </c>
    </row>
    <row r="362" spans="1:7" x14ac:dyDescent="0.2">
      <c r="A362" t="s">
        <v>76</v>
      </c>
      <c r="B362">
        <v>7</v>
      </c>
      <c r="C362" t="s">
        <v>9</v>
      </c>
      <c r="D362">
        <v>10</v>
      </c>
      <c r="E362" s="23">
        <v>8.4823001646924414</v>
      </c>
      <c r="F362">
        <v>7</v>
      </c>
      <c r="G362">
        <v>7</v>
      </c>
    </row>
    <row r="363" spans="1:7" x14ac:dyDescent="0.2">
      <c r="A363" t="s">
        <v>76</v>
      </c>
      <c r="B363">
        <v>6</v>
      </c>
      <c r="C363" t="s">
        <v>9</v>
      </c>
      <c r="D363">
        <v>75</v>
      </c>
      <c r="E363" s="23">
        <v>12.063715789784807</v>
      </c>
      <c r="F363">
        <v>7</v>
      </c>
      <c r="G363">
        <v>7</v>
      </c>
    </row>
    <row r="364" spans="1:7" x14ac:dyDescent="0.2">
      <c r="A364" t="s">
        <v>76</v>
      </c>
      <c r="B364">
        <v>1</v>
      </c>
      <c r="C364" t="s">
        <v>9</v>
      </c>
      <c r="D364">
        <v>0</v>
      </c>
      <c r="E364" s="23">
        <v>13.571680263507904</v>
      </c>
      <c r="F364">
        <v>7</v>
      </c>
      <c r="G364">
        <v>7</v>
      </c>
    </row>
    <row r="365" spans="1:7" x14ac:dyDescent="0.2">
      <c r="A365" t="s">
        <v>76</v>
      </c>
      <c r="B365">
        <v>4</v>
      </c>
      <c r="C365" t="s">
        <v>9</v>
      </c>
      <c r="D365">
        <v>95</v>
      </c>
      <c r="E365" s="23">
        <v>20.781635403496484</v>
      </c>
      <c r="F365">
        <v>20</v>
      </c>
      <c r="G365">
        <v>20</v>
      </c>
    </row>
    <row r="366" spans="1:7" x14ac:dyDescent="0.2">
      <c r="A366" t="s">
        <v>76</v>
      </c>
      <c r="B366">
        <v>1</v>
      </c>
      <c r="C366" t="s">
        <v>9</v>
      </c>
      <c r="D366">
        <v>0</v>
      </c>
      <c r="E366" s="23">
        <v>23.876104167282428</v>
      </c>
      <c r="F366">
        <v>20</v>
      </c>
      <c r="G366">
        <v>20</v>
      </c>
    </row>
    <row r="367" spans="1:7" x14ac:dyDescent="0.2">
      <c r="A367" t="s">
        <v>76</v>
      </c>
      <c r="B367">
        <v>10</v>
      </c>
      <c r="C367" t="s">
        <v>9</v>
      </c>
      <c r="D367">
        <v>0</v>
      </c>
      <c r="E367" s="23">
        <v>36.021501366060576</v>
      </c>
      <c r="F367">
        <v>20</v>
      </c>
      <c r="G367">
        <v>20</v>
      </c>
    </row>
    <row r="368" spans="1:7" x14ac:dyDescent="0.2">
      <c r="A368" t="s">
        <v>76</v>
      </c>
      <c r="B368">
        <v>8</v>
      </c>
      <c r="C368" t="s">
        <v>9</v>
      </c>
      <c r="D368">
        <v>0</v>
      </c>
      <c r="E368" s="23">
        <v>42.411500823462212</v>
      </c>
      <c r="F368">
        <v>20</v>
      </c>
      <c r="G368">
        <v>20</v>
      </c>
    </row>
    <row r="369" spans="1:7" x14ac:dyDescent="0.2">
      <c r="A369" t="s">
        <v>76</v>
      </c>
      <c r="B369">
        <v>5</v>
      </c>
      <c r="C369" t="s">
        <v>9</v>
      </c>
      <c r="D369">
        <v>0</v>
      </c>
      <c r="E369" s="23">
        <v>53.108623808935462</v>
      </c>
      <c r="F369">
        <v>20</v>
      </c>
      <c r="G369">
        <v>20</v>
      </c>
    </row>
    <row r="370" spans="1:7" x14ac:dyDescent="0.2">
      <c r="A370" t="s">
        <v>76</v>
      </c>
      <c r="B370">
        <v>8</v>
      </c>
      <c r="C370" t="s">
        <v>9</v>
      </c>
      <c r="D370">
        <v>0</v>
      </c>
      <c r="E370" s="23">
        <v>82.466807156732074</v>
      </c>
      <c r="F370">
        <v>55</v>
      </c>
      <c r="G370">
        <v>55</v>
      </c>
    </row>
    <row r="371" spans="1:7" x14ac:dyDescent="0.2">
      <c r="A371" t="s">
        <v>76</v>
      </c>
      <c r="B371">
        <v>2</v>
      </c>
      <c r="C371" t="s">
        <v>9</v>
      </c>
      <c r="D371">
        <v>5</v>
      </c>
      <c r="E371" s="23">
        <v>137.22476710880215</v>
      </c>
      <c r="F371">
        <v>55</v>
      </c>
      <c r="G371">
        <v>55</v>
      </c>
    </row>
    <row r="372" spans="1:7" x14ac:dyDescent="0.2">
      <c r="A372" t="s">
        <v>76</v>
      </c>
      <c r="B372">
        <v>4</v>
      </c>
      <c r="C372" t="s">
        <v>9</v>
      </c>
      <c r="D372">
        <v>95</v>
      </c>
      <c r="E372" s="23">
        <v>213.06595535911336</v>
      </c>
      <c r="F372">
        <v>148</v>
      </c>
      <c r="G372">
        <v>148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2"/>
  <sheetViews>
    <sheetView topLeftCell="J1" workbookViewId="0">
      <selection activeCell="L12" sqref="L12:L14 L17:L19 N12:N14 N17:N19"/>
      <pivotSelection pane="bottomRight" showHeader="1" extendable="1" dimension="1" start="9" min="9" max="14" activeRow="11" activeCol="11" click="1" r:id="rId1">
        <pivotArea dataOnly="0" outline="0" fieldPosition="0">
          <references count="1">
            <reference field="1" count="1">
              <x v="1"/>
            </reference>
          </references>
        </pivotArea>
      </pivotSelection>
    </sheetView>
  </sheetViews>
  <sheetFormatPr defaultRowHeight="11.25" x14ac:dyDescent="0.2"/>
  <cols>
    <col min="13" max="13" width="7.6640625" customWidth="1"/>
    <col min="14" max="15" width="5" customWidth="1"/>
    <col min="16" max="16" width="12.83203125" bestFit="1" customWidth="1"/>
  </cols>
  <sheetData>
    <row r="1" spans="1:19" x14ac:dyDescent="0.2">
      <c r="A1" t="s">
        <v>19</v>
      </c>
      <c r="B1" t="s">
        <v>0</v>
      </c>
      <c r="C1" t="s">
        <v>1</v>
      </c>
      <c r="D1" t="s">
        <v>2</v>
      </c>
      <c r="E1" t="s">
        <v>8</v>
      </c>
      <c r="F1" t="s">
        <v>7</v>
      </c>
      <c r="G1" t="s">
        <v>16</v>
      </c>
      <c r="H1" t="s">
        <v>3</v>
      </c>
      <c r="I1" t="s">
        <v>40</v>
      </c>
      <c r="K1" s="31" t="s">
        <v>41</v>
      </c>
      <c r="L1" s="12"/>
      <c r="M1" s="12"/>
      <c r="N1" s="13"/>
      <c r="Q1" t="s">
        <v>6</v>
      </c>
      <c r="R1" t="s">
        <v>5</v>
      </c>
      <c r="S1" t="s">
        <v>9</v>
      </c>
    </row>
    <row r="2" spans="1:19" x14ac:dyDescent="0.2">
      <c r="A2" t="s">
        <v>23</v>
      </c>
      <c r="B2" t="s">
        <v>20</v>
      </c>
      <c r="C2">
        <v>1</v>
      </c>
      <c r="D2" t="s">
        <v>5</v>
      </c>
      <c r="E2" s="1">
        <v>0.19400000000000001</v>
      </c>
      <c r="F2" s="1">
        <v>7.0000000000000007E-2</v>
      </c>
      <c r="G2" s="1">
        <v>0.33</v>
      </c>
      <c r="H2">
        <v>0</v>
      </c>
      <c r="I2">
        <v>1.7598416647246627E-3</v>
      </c>
      <c r="K2" s="14" t="s">
        <v>19</v>
      </c>
      <c r="L2" s="14" t="s">
        <v>0</v>
      </c>
      <c r="M2" s="14" t="s">
        <v>2</v>
      </c>
      <c r="N2" s="13" t="s">
        <v>42</v>
      </c>
      <c r="P2" t="s">
        <v>10</v>
      </c>
      <c r="Q2">
        <v>35</v>
      </c>
      <c r="R2">
        <v>48</v>
      </c>
      <c r="S2">
        <v>18</v>
      </c>
    </row>
    <row r="3" spans="1:19" x14ac:dyDescent="0.2">
      <c r="A3" t="s">
        <v>23</v>
      </c>
      <c r="B3" t="s">
        <v>20</v>
      </c>
      <c r="C3">
        <v>1</v>
      </c>
      <c r="D3" t="s">
        <v>5</v>
      </c>
      <c r="E3" s="1">
        <v>0.42</v>
      </c>
      <c r="F3" s="1">
        <v>0.31</v>
      </c>
      <c r="G3" s="1"/>
      <c r="H3">
        <v>10</v>
      </c>
      <c r="I3">
        <v>0.10225884087434775</v>
      </c>
      <c r="K3" s="11" t="s">
        <v>23</v>
      </c>
      <c r="L3" s="11" t="s">
        <v>20</v>
      </c>
      <c r="M3" s="11" t="s">
        <v>6</v>
      </c>
      <c r="N3" s="15">
        <v>35</v>
      </c>
      <c r="P3" t="s">
        <v>4</v>
      </c>
      <c r="Q3">
        <v>27</v>
      </c>
      <c r="R3">
        <v>46</v>
      </c>
      <c r="S3">
        <v>27</v>
      </c>
    </row>
    <row r="4" spans="1:19" x14ac:dyDescent="0.2">
      <c r="A4" t="s">
        <v>23</v>
      </c>
      <c r="B4" t="s">
        <v>20</v>
      </c>
      <c r="C4">
        <v>1</v>
      </c>
      <c r="D4" t="s">
        <v>5</v>
      </c>
      <c r="E4" s="9">
        <v>0.28000000000000003</v>
      </c>
      <c r="F4" s="9">
        <v>0.3</v>
      </c>
      <c r="G4" s="9">
        <v>0.18</v>
      </c>
      <c r="H4">
        <v>25</v>
      </c>
      <c r="I4">
        <v>5.9376101152847091E-3</v>
      </c>
      <c r="K4" s="16"/>
      <c r="L4" s="16"/>
      <c r="M4" s="17" t="s">
        <v>5</v>
      </c>
      <c r="N4" s="18">
        <v>48</v>
      </c>
      <c r="P4" t="s">
        <v>50</v>
      </c>
      <c r="Q4">
        <v>41</v>
      </c>
      <c r="R4">
        <v>18</v>
      </c>
      <c r="S4">
        <v>11</v>
      </c>
    </row>
    <row r="5" spans="1:19" x14ac:dyDescent="0.2">
      <c r="A5" t="s">
        <v>23</v>
      </c>
      <c r="B5" t="s">
        <v>20</v>
      </c>
      <c r="C5">
        <v>1</v>
      </c>
      <c r="D5" t="s">
        <v>5</v>
      </c>
      <c r="E5" s="1">
        <v>0.56000000000000005</v>
      </c>
      <c r="F5" s="1">
        <v>0.52</v>
      </c>
      <c r="G5" s="1"/>
      <c r="H5">
        <v>20</v>
      </c>
      <c r="I5">
        <v>0.22870794518133694</v>
      </c>
      <c r="K5" s="16"/>
      <c r="L5" s="16"/>
      <c r="M5" s="17" t="s">
        <v>9</v>
      </c>
      <c r="N5" s="18">
        <v>18</v>
      </c>
      <c r="P5" t="s">
        <v>51</v>
      </c>
      <c r="Q5">
        <v>19</v>
      </c>
      <c r="R5">
        <v>56</v>
      </c>
      <c r="S5">
        <v>25</v>
      </c>
    </row>
    <row r="6" spans="1:19" x14ac:dyDescent="0.2">
      <c r="A6" t="s">
        <v>23</v>
      </c>
      <c r="B6" t="s">
        <v>20</v>
      </c>
      <c r="C6">
        <v>1</v>
      </c>
      <c r="D6" t="s">
        <v>5</v>
      </c>
      <c r="E6" s="1">
        <v>0.88</v>
      </c>
      <c r="F6" s="1">
        <v>0.62</v>
      </c>
      <c r="G6" s="1"/>
      <c r="H6">
        <v>30</v>
      </c>
      <c r="I6">
        <v>0.42851323794964774</v>
      </c>
      <c r="K6" s="16"/>
      <c r="L6" s="11" t="s">
        <v>43</v>
      </c>
      <c r="M6" s="19"/>
      <c r="N6" s="15">
        <v>101</v>
      </c>
    </row>
    <row r="7" spans="1:19" x14ac:dyDescent="0.2">
      <c r="A7" t="s">
        <v>23</v>
      </c>
      <c r="B7" t="s">
        <v>20</v>
      </c>
      <c r="C7">
        <v>1</v>
      </c>
      <c r="D7" t="s">
        <v>5</v>
      </c>
      <c r="E7" s="1">
        <v>2.42</v>
      </c>
      <c r="F7" s="1">
        <v>1.5</v>
      </c>
      <c r="G7" s="1"/>
      <c r="H7">
        <v>20</v>
      </c>
      <c r="I7">
        <v>2.8509953331327371</v>
      </c>
      <c r="K7" s="16"/>
      <c r="L7" s="11" t="s">
        <v>21</v>
      </c>
      <c r="M7" s="11" t="s">
        <v>6</v>
      </c>
      <c r="N7" s="15">
        <v>27</v>
      </c>
    </row>
    <row r="8" spans="1:19" x14ac:dyDescent="0.2">
      <c r="A8" t="s">
        <v>23</v>
      </c>
      <c r="B8" t="s">
        <v>20</v>
      </c>
      <c r="C8">
        <v>1</v>
      </c>
      <c r="D8" t="s">
        <v>5</v>
      </c>
      <c r="E8" s="1">
        <v>0.109</v>
      </c>
      <c r="F8" s="1">
        <v>8.2000000000000003E-2</v>
      </c>
      <c r="G8" s="1"/>
      <c r="H8">
        <v>0</v>
      </c>
      <c r="I8">
        <v>7.0198887844463926E-3</v>
      </c>
      <c r="K8" s="16"/>
      <c r="L8" s="16"/>
      <c r="M8" s="17" t="s">
        <v>5</v>
      </c>
      <c r="N8" s="18">
        <v>46</v>
      </c>
    </row>
    <row r="9" spans="1:19" x14ac:dyDescent="0.2">
      <c r="A9" t="s">
        <v>23</v>
      </c>
      <c r="B9" t="s">
        <v>20</v>
      </c>
      <c r="C9">
        <v>1</v>
      </c>
      <c r="D9" t="s">
        <v>5</v>
      </c>
      <c r="E9" s="9">
        <v>0.12</v>
      </c>
      <c r="F9" s="9">
        <v>0.08</v>
      </c>
      <c r="G9" s="9">
        <v>0.08</v>
      </c>
      <c r="H9">
        <v>0</v>
      </c>
      <c r="I9">
        <v>3.0159289474462013E-4</v>
      </c>
      <c r="K9" s="16"/>
      <c r="L9" s="16"/>
      <c r="M9" s="17" t="s">
        <v>9</v>
      </c>
      <c r="N9" s="18">
        <v>27</v>
      </c>
    </row>
    <row r="10" spans="1:19" x14ac:dyDescent="0.2">
      <c r="A10" t="s">
        <v>23</v>
      </c>
      <c r="B10" t="s">
        <v>20</v>
      </c>
      <c r="C10">
        <v>1</v>
      </c>
      <c r="D10" t="s">
        <v>5</v>
      </c>
      <c r="E10" s="9">
        <v>0.08</v>
      </c>
      <c r="F10" s="9">
        <v>0.12</v>
      </c>
      <c r="G10" s="9">
        <v>0.19</v>
      </c>
      <c r="H10">
        <v>0</v>
      </c>
      <c r="I10">
        <v>7.1628312501847275E-4</v>
      </c>
      <c r="K10" s="16"/>
      <c r="L10" s="11" t="s">
        <v>44</v>
      </c>
      <c r="M10" s="19"/>
      <c r="N10" s="15">
        <v>100</v>
      </c>
    </row>
    <row r="11" spans="1:19" x14ac:dyDescent="0.2">
      <c r="A11" t="s">
        <v>23</v>
      </c>
      <c r="B11" t="s">
        <v>20</v>
      </c>
      <c r="C11">
        <v>1</v>
      </c>
      <c r="D11" t="s">
        <v>9</v>
      </c>
      <c r="E11" s="9">
        <v>0.09</v>
      </c>
      <c r="F11" s="9">
        <v>0.08</v>
      </c>
      <c r="G11" s="9">
        <v>0.03</v>
      </c>
      <c r="H11">
        <v>0</v>
      </c>
      <c r="I11">
        <v>8.4823001646924402E-5</v>
      </c>
      <c r="K11" s="11" t="s">
        <v>45</v>
      </c>
      <c r="L11" s="19"/>
      <c r="M11" s="19"/>
      <c r="N11" s="15">
        <v>201</v>
      </c>
    </row>
    <row r="12" spans="1:19" x14ac:dyDescent="0.2">
      <c r="A12" t="s">
        <v>23</v>
      </c>
      <c r="B12" t="s">
        <v>20</v>
      </c>
      <c r="C12">
        <v>1</v>
      </c>
      <c r="D12" t="s">
        <v>9</v>
      </c>
      <c r="E12" s="1">
        <v>0.1</v>
      </c>
      <c r="F12" s="1">
        <v>0.09</v>
      </c>
      <c r="G12" s="1">
        <v>0.06</v>
      </c>
      <c r="H12">
        <v>0</v>
      </c>
      <c r="I12">
        <v>2.12057504117311E-4</v>
      </c>
      <c r="K12" s="11" t="s">
        <v>24</v>
      </c>
      <c r="L12" s="11" t="s">
        <v>22</v>
      </c>
      <c r="M12" s="11" t="s">
        <v>6</v>
      </c>
      <c r="N12" s="15">
        <v>41</v>
      </c>
    </row>
    <row r="13" spans="1:19" x14ac:dyDescent="0.2">
      <c r="A13" t="s">
        <v>23</v>
      </c>
      <c r="B13" t="s">
        <v>20</v>
      </c>
      <c r="C13">
        <v>2</v>
      </c>
      <c r="D13" t="s">
        <v>6</v>
      </c>
      <c r="E13" s="1">
        <v>0.02</v>
      </c>
      <c r="F13" s="1">
        <v>1.2E-2</v>
      </c>
      <c r="G13" s="1"/>
      <c r="H13">
        <v>0</v>
      </c>
      <c r="I13">
        <v>1.884955592153876E-4</v>
      </c>
      <c r="K13" s="16"/>
      <c r="L13" s="16"/>
      <c r="M13" s="17" t="s">
        <v>5</v>
      </c>
      <c r="N13" s="18">
        <v>18</v>
      </c>
    </row>
    <row r="14" spans="1:19" x14ac:dyDescent="0.2">
      <c r="A14" t="s">
        <v>23</v>
      </c>
      <c r="B14" t="s">
        <v>20</v>
      </c>
      <c r="C14">
        <v>2</v>
      </c>
      <c r="D14" t="s">
        <v>6</v>
      </c>
      <c r="E14" s="1">
        <v>3.2000000000000001E-2</v>
      </c>
      <c r="F14" s="1">
        <v>0.03</v>
      </c>
      <c r="G14" s="1"/>
      <c r="H14">
        <v>0</v>
      </c>
      <c r="I14">
        <v>7.5398223686155038E-4</v>
      </c>
      <c r="K14" s="16"/>
      <c r="L14" s="16"/>
      <c r="M14" s="17" t="s">
        <v>9</v>
      </c>
      <c r="N14" s="18">
        <v>11</v>
      </c>
    </row>
    <row r="15" spans="1:19" x14ac:dyDescent="0.2">
      <c r="A15" t="s">
        <v>23</v>
      </c>
      <c r="B15" t="s">
        <v>20</v>
      </c>
      <c r="C15">
        <v>2</v>
      </c>
      <c r="D15" t="s">
        <v>6</v>
      </c>
      <c r="E15" s="1">
        <v>4.2000000000000003E-2</v>
      </c>
      <c r="F15" s="1">
        <v>2.5999999999999999E-2</v>
      </c>
      <c r="G15" s="1"/>
      <c r="H15">
        <v>0</v>
      </c>
      <c r="I15">
        <v>8.5765479443001354E-4</v>
      </c>
      <c r="K15" s="16"/>
      <c r="L15" s="11" t="s">
        <v>46</v>
      </c>
      <c r="M15" s="19"/>
      <c r="N15" s="15">
        <v>70</v>
      </c>
    </row>
    <row r="16" spans="1:19" x14ac:dyDescent="0.2">
      <c r="A16" t="s">
        <v>23</v>
      </c>
      <c r="B16" t="s">
        <v>20</v>
      </c>
      <c r="C16">
        <v>2</v>
      </c>
      <c r="D16" t="s">
        <v>6</v>
      </c>
      <c r="E16" s="1">
        <v>0.13200000000000001</v>
      </c>
      <c r="F16" s="1">
        <v>0.08</v>
      </c>
      <c r="G16" s="1"/>
      <c r="H16">
        <v>15</v>
      </c>
      <c r="I16">
        <v>8.293804605477054E-3</v>
      </c>
      <c r="K16" s="11" t="s">
        <v>47</v>
      </c>
      <c r="L16" s="19"/>
      <c r="M16" s="19"/>
      <c r="N16" s="15">
        <v>70</v>
      </c>
    </row>
    <row r="17" spans="1:14" x14ac:dyDescent="0.2">
      <c r="A17" t="s">
        <v>23</v>
      </c>
      <c r="B17" t="s">
        <v>20</v>
      </c>
      <c r="C17">
        <v>2</v>
      </c>
      <c r="D17" t="s">
        <v>6</v>
      </c>
      <c r="E17" s="1">
        <v>0.11</v>
      </c>
      <c r="F17" s="1">
        <v>9.6000000000000002E-2</v>
      </c>
      <c r="G17" s="1"/>
      <c r="H17">
        <v>40</v>
      </c>
      <c r="I17">
        <v>8.293804605477054E-3</v>
      </c>
      <c r="K17" s="11" t="s">
        <v>18</v>
      </c>
      <c r="L17" s="11" t="s">
        <v>22</v>
      </c>
      <c r="M17" s="11" t="s">
        <v>6</v>
      </c>
      <c r="N17" s="15">
        <v>19</v>
      </c>
    </row>
    <row r="18" spans="1:14" x14ac:dyDescent="0.2">
      <c r="A18" t="s">
        <v>23</v>
      </c>
      <c r="B18" t="s">
        <v>20</v>
      </c>
      <c r="C18">
        <v>2</v>
      </c>
      <c r="D18" t="s">
        <v>6</v>
      </c>
      <c r="E18" s="1">
        <v>8.5999999999999993E-2</v>
      </c>
      <c r="F18" s="1">
        <v>3.2000000000000001E-2</v>
      </c>
      <c r="G18" s="1"/>
      <c r="H18">
        <v>0</v>
      </c>
      <c r="I18">
        <v>2.1614157456697775E-3</v>
      </c>
      <c r="K18" s="16"/>
      <c r="L18" s="16"/>
      <c r="M18" s="17" t="s">
        <v>5</v>
      </c>
      <c r="N18" s="18">
        <v>56</v>
      </c>
    </row>
    <row r="19" spans="1:14" x14ac:dyDescent="0.2">
      <c r="A19" t="s">
        <v>23</v>
      </c>
      <c r="B19" t="s">
        <v>20</v>
      </c>
      <c r="C19">
        <v>2</v>
      </c>
      <c r="D19" t="s">
        <v>5</v>
      </c>
      <c r="E19" s="1">
        <v>0.66</v>
      </c>
      <c r="F19" s="1">
        <v>0.56999999999999995</v>
      </c>
      <c r="G19" s="1"/>
      <c r="H19">
        <v>85</v>
      </c>
      <c r="I19">
        <v>0.29546678907012003</v>
      </c>
      <c r="K19" s="16"/>
      <c r="L19" s="16"/>
      <c r="M19" s="17" t="s">
        <v>9</v>
      </c>
      <c r="N19" s="18">
        <v>25</v>
      </c>
    </row>
    <row r="20" spans="1:14" x14ac:dyDescent="0.2">
      <c r="A20" t="s">
        <v>23</v>
      </c>
      <c r="B20" t="s">
        <v>20</v>
      </c>
      <c r="C20">
        <v>2</v>
      </c>
      <c r="D20" t="s">
        <v>5</v>
      </c>
      <c r="E20" s="1">
        <v>1.02</v>
      </c>
      <c r="F20" s="1">
        <v>0.98</v>
      </c>
      <c r="G20" s="1"/>
      <c r="H20">
        <v>75</v>
      </c>
      <c r="I20">
        <v>0.78508400413208934</v>
      </c>
      <c r="K20" s="16"/>
      <c r="L20" s="11" t="s">
        <v>46</v>
      </c>
      <c r="M20" s="19"/>
      <c r="N20" s="15">
        <v>100</v>
      </c>
    </row>
    <row r="21" spans="1:14" x14ac:dyDescent="0.2">
      <c r="A21" t="s">
        <v>23</v>
      </c>
      <c r="B21" t="s">
        <v>20</v>
      </c>
      <c r="C21">
        <v>2</v>
      </c>
      <c r="D21" t="s">
        <v>9</v>
      </c>
      <c r="E21" s="1">
        <v>0.13600000000000001</v>
      </c>
      <c r="F21" s="1">
        <v>0.12</v>
      </c>
      <c r="G21" s="1"/>
      <c r="H21">
        <v>0</v>
      </c>
      <c r="I21">
        <v>1.2817698026646358E-2</v>
      </c>
      <c r="K21" s="11" t="s">
        <v>48</v>
      </c>
      <c r="L21" s="19"/>
      <c r="M21" s="19"/>
      <c r="N21" s="15">
        <v>100</v>
      </c>
    </row>
    <row r="22" spans="1:14" x14ac:dyDescent="0.2">
      <c r="A22" t="s">
        <v>23</v>
      </c>
      <c r="B22" t="s">
        <v>20</v>
      </c>
      <c r="C22">
        <v>2</v>
      </c>
      <c r="D22" t="s">
        <v>9</v>
      </c>
      <c r="E22" s="1">
        <v>0.27400000000000002</v>
      </c>
      <c r="F22" s="1">
        <v>0.22800000000000001</v>
      </c>
      <c r="G22" s="1"/>
      <c r="H22">
        <v>0</v>
      </c>
      <c r="I22">
        <v>4.9065394063765394E-2</v>
      </c>
      <c r="K22" s="20" t="s">
        <v>49</v>
      </c>
      <c r="L22" s="21"/>
      <c r="M22" s="21"/>
      <c r="N22" s="22">
        <v>371</v>
      </c>
    </row>
    <row r="23" spans="1:14" x14ac:dyDescent="0.2">
      <c r="A23" t="s">
        <v>23</v>
      </c>
      <c r="B23" t="s">
        <v>20</v>
      </c>
      <c r="C23">
        <v>3</v>
      </c>
      <c r="D23" t="s">
        <v>6</v>
      </c>
      <c r="E23" s="1">
        <v>0.19</v>
      </c>
      <c r="F23" s="1">
        <v>0.09</v>
      </c>
      <c r="G23" s="1"/>
      <c r="H23">
        <v>0</v>
      </c>
      <c r="I23">
        <v>1.3430308594096366E-2</v>
      </c>
    </row>
    <row r="24" spans="1:14" x14ac:dyDescent="0.2">
      <c r="A24" t="s">
        <v>23</v>
      </c>
      <c r="B24" t="s">
        <v>20</v>
      </c>
      <c r="C24">
        <v>3</v>
      </c>
      <c r="D24" t="s">
        <v>6</v>
      </c>
      <c r="E24" s="1">
        <v>0.21</v>
      </c>
      <c r="F24" s="1">
        <v>0.13</v>
      </c>
      <c r="G24" s="1"/>
      <c r="H24">
        <v>0</v>
      </c>
      <c r="I24">
        <v>2.1441369860750337E-2</v>
      </c>
    </row>
    <row r="25" spans="1:14" x14ac:dyDescent="0.2">
      <c r="A25" t="s">
        <v>23</v>
      </c>
      <c r="B25" t="s">
        <v>20</v>
      </c>
      <c r="C25">
        <v>3</v>
      </c>
      <c r="D25" t="s">
        <v>6</v>
      </c>
      <c r="E25" s="1">
        <v>0.28999999999999998</v>
      </c>
      <c r="F25" s="1">
        <v>0.24</v>
      </c>
      <c r="G25" s="1"/>
      <c r="H25">
        <v>10</v>
      </c>
      <c r="I25">
        <v>5.4663712172462395E-2</v>
      </c>
    </row>
    <row r="26" spans="1:14" x14ac:dyDescent="0.2">
      <c r="A26" t="s">
        <v>23</v>
      </c>
      <c r="B26" t="s">
        <v>20</v>
      </c>
      <c r="C26">
        <v>3</v>
      </c>
      <c r="D26" t="s">
        <v>5</v>
      </c>
      <c r="E26" s="9">
        <v>0.6</v>
      </c>
      <c r="F26" s="9">
        <v>0.45</v>
      </c>
      <c r="G26" s="9">
        <v>0.36</v>
      </c>
      <c r="H26">
        <v>0</v>
      </c>
      <c r="I26">
        <v>3.8170350741115987E-2</v>
      </c>
    </row>
    <row r="27" spans="1:14" x14ac:dyDescent="0.2">
      <c r="A27" t="s">
        <v>23</v>
      </c>
      <c r="B27" t="s">
        <v>20</v>
      </c>
      <c r="C27">
        <v>3</v>
      </c>
      <c r="D27" t="s">
        <v>5</v>
      </c>
      <c r="E27" s="9">
        <v>0.65</v>
      </c>
      <c r="F27" s="9">
        <v>0.45</v>
      </c>
      <c r="G27" s="9">
        <v>0.64</v>
      </c>
      <c r="H27">
        <v>0</v>
      </c>
      <c r="I27">
        <v>7.3513268094001175E-2</v>
      </c>
    </row>
    <row r="28" spans="1:14" x14ac:dyDescent="0.2">
      <c r="A28" t="s">
        <v>23</v>
      </c>
      <c r="B28" t="s">
        <v>20</v>
      </c>
      <c r="C28">
        <v>3</v>
      </c>
      <c r="D28" t="s">
        <v>5</v>
      </c>
      <c r="E28" s="9">
        <v>0.25</v>
      </c>
      <c r="F28" s="9">
        <v>0.1</v>
      </c>
      <c r="G28" s="9">
        <v>0.14000000000000001</v>
      </c>
      <c r="H28">
        <v>0</v>
      </c>
      <c r="I28">
        <v>1.3744467859455347E-3</v>
      </c>
    </row>
    <row r="29" spans="1:14" x14ac:dyDescent="0.2">
      <c r="A29" t="s">
        <v>23</v>
      </c>
      <c r="B29" t="s">
        <v>20</v>
      </c>
      <c r="C29">
        <v>3</v>
      </c>
      <c r="D29" t="s">
        <v>9</v>
      </c>
      <c r="E29" s="9">
        <v>0.23</v>
      </c>
      <c r="F29" s="9">
        <v>0.28000000000000003</v>
      </c>
      <c r="G29" s="9">
        <v>0.19</v>
      </c>
      <c r="H29">
        <v>0</v>
      </c>
      <c r="I29">
        <v>4.8050659636655899E-3</v>
      </c>
    </row>
    <row r="30" spans="1:14" x14ac:dyDescent="0.2">
      <c r="A30" t="s">
        <v>23</v>
      </c>
      <c r="B30" t="s">
        <v>20</v>
      </c>
      <c r="C30">
        <v>3</v>
      </c>
      <c r="D30" t="s">
        <v>9</v>
      </c>
      <c r="E30" s="9">
        <v>0.13</v>
      </c>
      <c r="F30" s="9">
        <v>0.12</v>
      </c>
      <c r="G30" s="9">
        <v>0.08</v>
      </c>
      <c r="H30">
        <v>0</v>
      </c>
      <c r="I30">
        <v>4.9008845396000767E-4</v>
      </c>
    </row>
    <row r="31" spans="1:14" x14ac:dyDescent="0.2">
      <c r="A31" t="s">
        <v>23</v>
      </c>
      <c r="B31" t="s">
        <v>20</v>
      </c>
      <c r="C31">
        <v>3</v>
      </c>
      <c r="D31" t="s">
        <v>9</v>
      </c>
      <c r="E31" s="1">
        <v>0.14000000000000001</v>
      </c>
      <c r="F31" s="1">
        <v>0.11</v>
      </c>
      <c r="G31" s="1">
        <v>0.04</v>
      </c>
      <c r="H31">
        <v>0</v>
      </c>
      <c r="I31">
        <v>2.419026343264141E-4</v>
      </c>
    </row>
    <row r="32" spans="1:14" x14ac:dyDescent="0.2">
      <c r="A32" t="s">
        <v>23</v>
      </c>
      <c r="B32" t="s">
        <v>20</v>
      </c>
      <c r="C32">
        <v>3</v>
      </c>
      <c r="D32" t="s">
        <v>9</v>
      </c>
      <c r="E32" s="1">
        <v>0.18</v>
      </c>
      <c r="F32" s="1">
        <v>0.15</v>
      </c>
      <c r="G32" s="1">
        <v>0.08</v>
      </c>
      <c r="H32">
        <v>0</v>
      </c>
      <c r="I32">
        <v>8.482300164692441E-4</v>
      </c>
    </row>
    <row r="33" spans="1:9" x14ac:dyDescent="0.2">
      <c r="A33" t="s">
        <v>23</v>
      </c>
      <c r="B33" t="s">
        <v>20</v>
      </c>
      <c r="C33">
        <v>4</v>
      </c>
      <c r="D33" t="s">
        <v>6</v>
      </c>
      <c r="E33" s="1">
        <v>0.14000000000000001</v>
      </c>
      <c r="F33" s="1">
        <v>0.11</v>
      </c>
      <c r="G33" s="1"/>
      <c r="H33">
        <v>0</v>
      </c>
      <c r="I33">
        <v>1.2095131716320704E-2</v>
      </c>
    </row>
    <row r="34" spans="1:9" x14ac:dyDescent="0.2">
      <c r="A34" t="s">
        <v>23</v>
      </c>
      <c r="B34" t="s">
        <v>20</v>
      </c>
      <c r="C34">
        <v>4</v>
      </c>
      <c r="D34" t="s">
        <v>6</v>
      </c>
      <c r="E34" s="1">
        <v>7.3999999999999996E-2</v>
      </c>
      <c r="F34" s="1">
        <v>4.8000000000000001E-2</v>
      </c>
      <c r="G34" s="1"/>
      <c r="H34">
        <v>0</v>
      </c>
      <c r="I34">
        <v>2.7897342763877364E-3</v>
      </c>
    </row>
    <row r="35" spans="1:9" x14ac:dyDescent="0.2">
      <c r="A35" t="s">
        <v>23</v>
      </c>
      <c r="B35" t="s">
        <v>20</v>
      </c>
      <c r="C35">
        <v>4</v>
      </c>
      <c r="D35" t="s">
        <v>6</v>
      </c>
      <c r="E35" s="1">
        <v>7.8E-2</v>
      </c>
      <c r="F35" s="1">
        <v>6.8000000000000005E-2</v>
      </c>
      <c r="G35" s="1"/>
      <c r="H35">
        <v>0</v>
      </c>
      <c r="I35">
        <v>4.1657518586600663E-3</v>
      </c>
    </row>
    <row r="36" spans="1:9" x14ac:dyDescent="0.2">
      <c r="A36" t="s">
        <v>23</v>
      </c>
      <c r="B36" t="s">
        <v>20</v>
      </c>
      <c r="C36">
        <v>4</v>
      </c>
      <c r="D36" t="s">
        <v>5</v>
      </c>
      <c r="E36" s="1">
        <v>0.15</v>
      </c>
      <c r="F36" s="1">
        <v>0.1</v>
      </c>
      <c r="G36" s="1"/>
      <c r="H36">
        <v>0</v>
      </c>
      <c r="I36">
        <v>1.1780972450961723E-2</v>
      </c>
    </row>
    <row r="37" spans="1:9" x14ac:dyDescent="0.2">
      <c r="A37" t="s">
        <v>23</v>
      </c>
      <c r="B37" t="s">
        <v>20</v>
      </c>
      <c r="C37">
        <v>4</v>
      </c>
      <c r="D37" t="s">
        <v>5</v>
      </c>
      <c r="E37" s="1">
        <v>0.06</v>
      </c>
      <c r="F37" s="1">
        <v>0.04</v>
      </c>
      <c r="G37" s="1"/>
      <c r="H37">
        <v>0</v>
      </c>
      <c r="I37">
        <v>1.8849555921538756E-3</v>
      </c>
    </row>
    <row r="38" spans="1:9" x14ac:dyDescent="0.2">
      <c r="A38" t="s">
        <v>23</v>
      </c>
      <c r="B38" t="s">
        <v>20</v>
      </c>
      <c r="C38">
        <v>4</v>
      </c>
      <c r="D38" t="s">
        <v>5</v>
      </c>
      <c r="E38" s="1">
        <v>8.7999999999999995E-2</v>
      </c>
      <c r="F38" s="1">
        <v>6.8000000000000005E-2</v>
      </c>
      <c r="G38" s="1"/>
      <c r="H38">
        <v>0</v>
      </c>
      <c r="I38">
        <v>4.6998226097703299E-3</v>
      </c>
    </row>
    <row r="39" spans="1:9" x14ac:dyDescent="0.2">
      <c r="A39" t="s">
        <v>23</v>
      </c>
      <c r="B39" t="s">
        <v>20</v>
      </c>
      <c r="C39">
        <v>4</v>
      </c>
      <c r="D39" t="s">
        <v>5</v>
      </c>
      <c r="E39" s="1">
        <v>4.8000000000000001E-2</v>
      </c>
      <c r="F39" s="1">
        <v>3.5999999999999997E-2</v>
      </c>
      <c r="G39" s="1"/>
      <c r="H39">
        <v>0</v>
      </c>
      <c r="I39">
        <v>1.3571680263507906E-3</v>
      </c>
    </row>
    <row r="40" spans="1:9" x14ac:dyDescent="0.2">
      <c r="A40" t="s">
        <v>23</v>
      </c>
      <c r="B40" t="s">
        <v>20</v>
      </c>
      <c r="C40">
        <v>4</v>
      </c>
      <c r="D40" t="s">
        <v>5</v>
      </c>
      <c r="E40" s="1">
        <v>0.13</v>
      </c>
      <c r="F40" s="1">
        <v>0.13</v>
      </c>
      <c r="G40" s="1"/>
      <c r="H40">
        <v>40</v>
      </c>
      <c r="I40">
        <v>1.3273228961416878E-2</v>
      </c>
    </row>
    <row r="41" spans="1:9" x14ac:dyDescent="0.2">
      <c r="A41" t="s">
        <v>23</v>
      </c>
      <c r="B41" t="s">
        <v>20</v>
      </c>
      <c r="C41">
        <v>4</v>
      </c>
      <c r="D41" t="s">
        <v>5</v>
      </c>
      <c r="E41" s="1">
        <v>4.3999999999999997E-2</v>
      </c>
      <c r="F41" s="1">
        <v>0.34</v>
      </c>
      <c r="G41" s="1"/>
      <c r="H41">
        <v>0</v>
      </c>
      <c r="I41">
        <v>1.1749556524425825E-2</v>
      </c>
    </row>
    <row r="42" spans="1:9" x14ac:dyDescent="0.2">
      <c r="A42" t="s">
        <v>23</v>
      </c>
      <c r="B42" t="s">
        <v>20</v>
      </c>
      <c r="C42">
        <v>4</v>
      </c>
      <c r="D42" t="s">
        <v>9</v>
      </c>
      <c r="E42" s="1">
        <v>0.33</v>
      </c>
      <c r="F42" s="1">
        <v>0.32</v>
      </c>
      <c r="G42" s="1"/>
      <c r="H42">
        <v>0</v>
      </c>
      <c r="I42">
        <v>8.2938046054770551E-2</v>
      </c>
    </row>
    <row r="43" spans="1:9" x14ac:dyDescent="0.2">
      <c r="A43" t="s">
        <v>23</v>
      </c>
      <c r="B43" t="s">
        <v>20</v>
      </c>
      <c r="C43">
        <v>5</v>
      </c>
      <c r="D43" t="s">
        <v>6</v>
      </c>
      <c r="E43" s="1">
        <v>7.5999999999999998E-2</v>
      </c>
      <c r="F43" s="1">
        <v>0.05</v>
      </c>
      <c r="G43" s="1"/>
      <c r="H43">
        <v>0</v>
      </c>
      <c r="I43">
        <v>2.9845130209103033E-3</v>
      </c>
    </row>
    <row r="44" spans="1:9" x14ac:dyDescent="0.2">
      <c r="A44" t="s">
        <v>23</v>
      </c>
      <c r="B44" t="s">
        <v>20</v>
      </c>
      <c r="C44">
        <v>5</v>
      </c>
      <c r="D44" t="s">
        <v>6</v>
      </c>
      <c r="E44" s="1">
        <v>0.1</v>
      </c>
      <c r="F44" s="1">
        <v>0.06</v>
      </c>
      <c r="G44" s="1"/>
      <c r="H44">
        <v>0</v>
      </c>
      <c r="I44">
        <v>4.7123889803846897E-3</v>
      </c>
    </row>
    <row r="45" spans="1:9" x14ac:dyDescent="0.2">
      <c r="A45" t="s">
        <v>23</v>
      </c>
      <c r="B45" t="s">
        <v>20</v>
      </c>
      <c r="C45">
        <v>5</v>
      </c>
      <c r="D45" t="s">
        <v>5</v>
      </c>
      <c r="E45" s="9">
        <v>0.13</v>
      </c>
      <c r="F45" s="9">
        <v>0.14000000000000001</v>
      </c>
      <c r="G45" s="9">
        <v>0.22</v>
      </c>
      <c r="H45">
        <v>0</v>
      </c>
      <c r="I45">
        <v>1.5723671231216915E-3</v>
      </c>
    </row>
    <row r="46" spans="1:9" x14ac:dyDescent="0.2">
      <c r="A46" t="s">
        <v>23</v>
      </c>
      <c r="B46" t="s">
        <v>20</v>
      </c>
      <c r="C46">
        <v>5</v>
      </c>
      <c r="D46" t="s">
        <v>5</v>
      </c>
      <c r="E46" s="9">
        <v>0.13</v>
      </c>
      <c r="F46" s="9">
        <v>0.17</v>
      </c>
      <c r="G46" s="9">
        <v>0.12</v>
      </c>
      <c r="H46">
        <v>0</v>
      </c>
      <c r="I46">
        <v>1.0414379646650164E-3</v>
      </c>
    </row>
    <row r="47" spans="1:9" x14ac:dyDescent="0.2">
      <c r="A47" t="s">
        <v>23</v>
      </c>
      <c r="B47" t="s">
        <v>20</v>
      </c>
      <c r="C47">
        <v>5</v>
      </c>
      <c r="D47" t="s">
        <v>5</v>
      </c>
      <c r="E47" s="9">
        <v>0.28000000000000003</v>
      </c>
      <c r="F47" s="9">
        <v>0.2</v>
      </c>
      <c r="G47" s="9">
        <v>0.2</v>
      </c>
      <c r="H47">
        <v>0</v>
      </c>
      <c r="I47">
        <v>4.3982297150257114E-3</v>
      </c>
    </row>
    <row r="48" spans="1:9" x14ac:dyDescent="0.2">
      <c r="A48" t="s">
        <v>23</v>
      </c>
      <c r="B48" t="s">
        <v>20</v>
      </c>
      <c r="C48">
        <v>5</v>
      </c>
      <c r="D48" t="s">
        <v>5</v>
      </c>
      <c r="E48" s="9">
        <v>0.3</v>
      </c>
      <c r="F48" s="9">
        <v>0.13</v>
      </c>
      <c r="G48" s="9">
        <v>0.25</v>
      </c>
      <c r="H48">
        <v>30</v>
      </c>
      <c r="I48">
        <v>3.8288160465625603E-3</v>
      </c>
    </row>
    <row r="49" spans="1:9" x14ac:dyDescent="0.2">
      <c r="A49" t="s">
        <v>23</v>
      </c>
      <c r="B49" t="s">
        <v>20</v>
      </c>
      <c r="C49">
        <v>5</v>
      </c>
      <c r="D49" t="s">
        <v>5</v>
      </c>
      <c r="E49" s="1">
        <v>3.7999999999999999E-2</v>
      </c>
      <c r="F49" s="1">
        <v>3.7999999999999999E-2</v>
      </c>
      <c r="G49" s="1"/>
      <c r="H49">
        <v>0</v>
      </c>
      <c r="I49">
        <v>1.1341149479459152E-3</v>
      </c>
    </row>
    <row r="50" spans="1:9" x14ac:dyDescent="0.2">
      <c r="A50" t="s">
        <v>23</v>
      </c>
      <c r="B50" t="s">
        <v>20</v>
      </c>
      <c r="C50">
        <v>5</v>
      </c>
      <c r="D50" t="s">
        <v>5</v>
      </c>
      <c r="E50" s="9">
        <v>0.18</v>
      </c>
      <c r="F50" s="9">
        <v>0.19</v>
      </c>
      <c r="G50" s="9">
        <v>0.26</v>
      </c>
      <c r="H50">
        <v>0</v>
      </c>
      <c r="I50">
        <v>3.4918802344650552E-3</v>
      </c>
    </row>
    <row r="51" spans="1:9" x14ac:dyDescent="0.2">
      <c r="A51" t="s">
        <v>23</v>
      </c>
      <c r="B51" t="s">
        <v>20</v>
      </c>
      <c r="C51">
        <v>5</v>
      </c>
      <c r="D51" t="s">
        <v>5</v>
      </c>
      <c r="E51" s="1">
        <v>0.05</v>
      </c>
      <c r="F51" s="1">
        <v>1.7999999999999999E-2</v>
      </c>
      <c r="G51" s="1"/>
      <c r="H51">
        <v>0</v>
      </c>
      <c r="I51">
        <v>7.0685834705770342E-4</v>
      </c>
    </row>
    <row r="52" spans="1:9" x14ac:dyDescent="0.2">
      <c r="A52" t="s">
        <v>23</v>
      </c>
      <c r="B52" t="s">
        <v>20</v>
      </c>
      <c r="C52">
        <v>5</v>
      </c>
      <c r="D52" t="s">
        <v>5</v>
      </c>
      <c r="E52" s="1">
        <v>0.03</v>
      </c>
      <c r="F52" s="1">
        <v>0.03</v>
      </c>
      <c r="G52" s="1"/>
      <c r="H52">
        <v>0</v>
      </c>
      <c r="I52">
        <v>7.0685834705770342E-4</v>
      </c>
    </row>
    <row r="53" spans="1:9" x14ac:dyDescent="0.2">
      <c r="A53" t="s">
        <v>23</v>
      </c>
      <c r="B53" t="s">
        <v>20</v>
      </c>
      <c r="C53">
        <v>6</v>
      </c>
      <c r="D53" t="s">
        <v>6</v>
      </c>
      <c r="E53" s="1">
        <v>7.0000000000000007E-2</v>
      </c>
      <c r="F53" s="1">
        <v>0.06</v>
      </c>
      <c r="G53" s="1"/>
      <c r="H53">
        <v>0</v>
      </c>
      <c r="I53">
        <v>3.2986722862692833E-3</v>
      </c>
    </row>
    <row r="54" spans="1:9" x14ac:dyDescent="0.2">
      <c r="A54" t="s">
        <v>23</v>
      </c>
      <c r="B54" t="s">
        <v>20</v>
      </c>
      <c r="C54">
        <v>6</v>
      </c>
      <c r="D54" t="s">
        <v>6</v>
      </c>
      <c r="E54" s="1">
        <v>6.6000000000000003E-2</v>
      </c>
      <c r="F54" s="1">
        <v>6.2E-2</v>
      </c>
      <c r="G54" s="1"/>
      <c r="H54">
        <v>0</v>
      </c>
      <c r="I54">
        <v>3.2138492846223586E-3</v>
      </c>
    </row>
    <row r="55" spans="1:9" x14ac:dyDescent="0.2">
      <c r="A55" t="s">
        <v>23</v>
      </c>
      <c r="B55" t="s">
        <v>20</v>
      </c>
      <c r="C55">
        <v>6</v>
      </c>
      <c r="D55" t="s">
        <v>6</v>
      </c>
      <c r="E55" s="1">
        <v>0.17399999999999999</v>
      </c>
      <c r="F55" s="1">
        <v>0.08</v>
      </c>
      <c r="G55" s="1"/>
      <c r="H55">
        <v>40</v>
      </c>
      <c r="I55">
        <v>1.0932742434492481E-2</v>
      </c>
    </row>
    <row r="56" spans="1:9" x14ac:dyDescent="0.2">
      <c r="A56" t="s">
        <v>23</v>
      </c>
      <c r="B56" t="s">
        <v>20</v>
      </c>
      <c r="C56">
        <v>6</v>
      </c>
      <c r="D56" t="s">
        <v>6</v>
      </c>
      <c r="E56" s="1">
        <v>0.1</v>
      </c>
      <c r="F56" s="1">
        <v>0.04</v>
      </c>
      <c r="G56" s="1"/>
      <c r="H56">
        <v>0</v>
      </c>
      <c r="I56">
        <v>3.1415926535897933E-3</v>
      </c>
    </row>
    <row r="57" spans="1:9" x14ac:dyDescent="0.2">
      <c r="A57" t="s">
        <v>23</v>
      </c>
      <c r="B57" t="s">
        <v>20</v>
      </c>
      <c r="C57">
        <v>6</v>
      </c>
      <c r="D57" t="s">
        <v>6</v>
      </c>
      <c r="E57" s="1">
        <v>0.11</v>
      </c>
      <c r="F57" s="1">
        <v>2.4E-2</v>
      </c>
      <c r="G57" s="1"/>
      <c r="H57">
        <v>30</v>
      </c>
      <c r="I57">
        <v>2.0734511513692635E-3</v>
      </c>
    </row>
    <row r="58" spans="1:9" x14ac:dyDescent="0.2">
      <c r="A58" t="s">
        <v>23</v>
      </c>
      <c r="B58" t="s">
        <v>20</v>
      </c>
      <c r="C58">
        <v>6</v>
      </c>
      <c r="D58" t="s">
        <v>5</v>
      </c>
      <c r="E58" s="1">
        <v>1.3</v>
      </c>
      <c r="F58" s="1">
        <v>1.1000000000000001</v>
      </c>
      <c r="G58" s="1"/>
      <c r="H58">
        <v>30</v>
      </c>
      <c r="I58">
        <v>1.1231193736583511</v>
      </c>
    </row>
    <row r="59" spans="1:9" x14ac:dyDescent="0.2">
      <c r="A59" t="s">
        <v>23</v>
      </c>
      <c r="B59" t="s">
        <v>20</v>
      </c>
      <c r="C59">
        <v>6</v>
      </c>
      <c r="D59" t="s">
        <v>5</v>
      </c>
      <c r="E59" s="1">
        <v>0.56999999999999995</v>
      </c>
      <c r="F59" s="1">
        <v>0.3</v>
      </c>
      <c r="G59" s="1"/>
      <c r="H59">
        <v>75</v>
      </c>
      <c r="I59">
        <v>0.13430308594096366</v>
      </c>
    </row>
    <row r="60" spans="1:9" x14ac:dyDescent="0.2">
      <c r="A60" t="s">
        <v>23</v>
      </c>
      <c r="B60" t="s">
        <v>20</v>
      </c>
      <c r="C60">
        <v>6</v>
      </c>
      <c r="D60" t="s">
        <v>5</v>
      </c>
      <c r="E60" s="1">
        <v>0.1</v>
      </c>
      <c r="F60" s="1">
        <v>0.04</v>
      </c>
      <c r="G60" s="1"/>
      <c r="H60">
        <v>0</v>
      </c>
      <c r="I60">
        <v>3.1415926535897933E-3</v>
      </c>
    </row>
    <row r="61" spans="1:9" x14ac:dyDescent="0.2">
      <c r="A61" t="s">
        <v>23</v>
      </c>
      <c r="B61" t="s">
        <v>20</v>
      </c>
      <c r="C61">
        <v>6</v>
      </c>
      <c r="D61" t="s">
        <v>5</v>
      </c>
      <c r="E61" s="1">
        <v>0.17</v>
      </c>
      <c r="F61" s="1">
        <v>0.11</v>
      </c>
      <c r="G61" s="1"/>
      <c r="H61">
        <v>0</v>
      </c>
      <c r="I61">
        <v>1.4686945655532285E-2</v>
      </c>
    </row>
    <row r="62" spans="1:9" x14ac:dyDescent="0.2">
      <c r="A62" t="s">
        <v>23</v>
      </c>
      <c r="B62" t="s">
        <v>20</v>
      </c>
      <c r="C62">
        <v>6</v>
      </c>
      <c r="D62" t="s">
        <v>9</v>
      </c>
      <c r="E62" s="1">
        <v>0.04</v>
      </c>
      <c r="F62" s="1">
        <v>0.04</v>
      </c>
      <c r="G62" s="1"/>
      <c r="H62">
        <v>0</v>
      </c>
      <c r="I62">
        <v>1.2566370614359172E-3</v>
      </c>
    </row>
    <row r="63" spans="1:9" x14ac:dyDescent="0.2">
      <c r="A63" t="s">
        <v>23</v>
      </c>
      <c r="B63" t="s">
        <v>20</v>
      </c>
      <c r="C63">
        <v>7</v>
      </c>
      <c r="D63" t="s">
        <v>6</v>
      </c>
      <c r="E63" s="1">
        <v>0.3</v>
      </c>
      <c r="F63" s="1">
        <v>0.11</v>
      </c>
      <c r="G63" s="1"/>
      <c r="H63">
        <v>5</v>
      </c>
      <c r="I63">
        <v>2.5918139392115794E-2</v>
      </c>
    </row>
    <row r="64" spans="1:9" x14ac:dyDescent="0.2">
      <c r="A64" t="s">
        <v>23</v>
      </c>
      <c r="B64" t="s">
        <v>20</v>
      </c>
      <c r="C64">
        <v>7</v>
      </c>
      <c r="D64" t="s">
        <v>6</v>
      </c>
      <c r="E64" s="1">
        <v>0.55000000000000004</v>
      </c>
      <c r="F64" s="1">
        <v>0.28000000000000003</v>
      </c>
      <c r="G64" s="1"/>
      <c r="H64">
        <v>40</v>
      </c>
      <c r="I64">
        <v>0.12095131716320706</v>
      </c>
    </row>
    <row r="65" spans="1:9" x14ac:dyDescent="0.2">
      <c r="A65" t="s">
        <v>23</v>
      </c>
      <c r="B65" t="s">
        <v>20</v>
      </c>
      <c r="C65">
        <v>7</v>
      </c>
      <c r="D65" t="s">
        <v>6</v>
      </c>
      <c r="E65" s="1">
        <v>0.4</v>
      </c>
      <c r="F65" s="1">
        <v>0.34</v>
      </c>
      <c r="G65" s="1"/>
      <c r="H65">
        <v>0</v>
      </c>
      <c r="I65">
        <v>0.10681415022205297</v>
      </c>
    </row>
    <row r="66" spans="1:9" x14ac:dyDescent="0.2">
      <c r="A66" t="s">
        <v>23</v>
      </c>
      <c r="B66" t="s">
        <v>20</v>
      </c>
      <c r="C66">
        <v>7</v>
      </c>
      <c r="D66" t="s">
        <v>5</v>
      </c>
      <c r="E66" s="9">
        <v>0.19</v>
      </c>
      <c r="F66" s="9">
        <v>0.13</v>
      </c>
      <c r="G66" s="9">
        <v>0.13</v>
      </c>
      <c r="H66">
        <v>5</v>
      </c>
      <c r="I66">
        <v>1.2609567513346032E-3</v>
      </c>
    </row>
    <row r="67" spans="1:9" x14ac:dyDescent="0.2">
      <c r="A67" t="s">
        <v>23</v>
      </c>
      <c r="B67" t="s">
        <v>20</v>
      </c>
      <c r="C67">
        <v>7</v>
      </c>
      <c r="D67" t="s">
        <v>5</v>
      </c>
      <c r="E67" s="1">
        <v>0.22</v>
      </c>
      <c r="F67" s="1">
        <v>0.18</v>
      </c>
      <c r="G67" s="1">
        <v>0.08</v>
      </c>
      <c r="H67">
        <v>0</v>
      </c>
      <c r="I67">
        <v>1.2440706908215578E-3</v>
      </c>
    </row>
    <row r="68" spans="1:9" x14ac:dyDescent="0.2">
      <c r="A68" t="s">
        <v>23</v>
      </c>
      <c r="B68" t="s">
        <v>20</v>
      </c>
      <c r="C68">
        <v>7</v>
      </c>
      <c r="D68" t="s">
        <v>5</v>
      </c>
      <c r="E68" s="1">
        <v>0.15</v>
      </c>
      <c r="F68" s="1">
        <v>0.13</v>
      </c>
      <c r="G68" s="1">
        <v>0.13</v>
      </c>
      <c r="H68">
        <v>0</v>
      </c>
      <c r="I68">
        <v>9.9549217210626582E-4</v>
      </c>
    </row>
    <row r="69" spans="1:9" x14ac:dyDescent="0.2">
      <c r="A69" t="s">
        <v>23</v>
      </c>
      <c r="B69" t="s">
        <v>20</v>
      </c>
      <c r="C69">
        <v>7</v>
      </c>
      <c r="D69" t="s">
        <v>5</v>
      </c>
      <c r="E69" s="9">
        <v>0.35</v>
      </c>
      <c r="F69" s="9">
        <v>0.25</v>
      </c>
      <c r="G69" s="9">
        <v>0.24</v>
      </c>
      <c r="H69">
        <v>20</v>
      </c>
      <c r="I69">
        <v>8.2466807156732075E-3</v>
      </c>
    </row>
    <row r="70" spans="1:9" x14ac:dyDescent="0.2">
      <c r="A70" t="s">
        <v>23</v>
      </c>
      <c r="B70" t="s">
        <v>20</v>
      </c>
      <c r="C70">
        <v>7</v>
      </c>
      <c r="D70" t="s">
        <v>9</v>
      </c>
      <c r="E70" s="1">
        <v>0.16</v>
      </c>
      <c r="F70" s="1">
        <v>0.14000000000000001</v>
      </c>
      <c r="G70" s="1">
        <v>0.12</v>
      </c>
      <c r="H70">
        <v>0</v>
      </c>
      <c r="I70">
        <v>1.0555751316061706E-3</v>
      </c>
    </row>
    <row r="71" spans="1:9" x14ac:dyDescent="0.2">
      <c r="A71" t="s">
        <v>23</v>
      </c>
      <c r="B71" t="s">
        <v>20</v>
      </c>
      <c r="C71">
        <v>7</v>
      </c>
      <c r="D71" t="s">
        <v>9</v>
      </c>
      <c r="E71" s="9">
        <v>0.15</v>
      </c>
      <c r="F71" s="9">
        <v>0.18</v>
      </c>
      <c r="G71" s="9">
        <v>0.14000000000000001</v>
      </c>
      <c r="H71">
        <v>0</v>
      </c>
      <c r="I71">
        <v>1.4844025288211773E-3</v>
      </c>
    </row>
    <row r="72" spans="1:9" x14ac:dyDescent="0.2">
      <c r="A72" t="s">
        <v>23</v>
      </c>
      <c r="B72" t="s">
        <v>20</v>
      </c>
      <c r="C72">
        <v>7</v>
      </c>
      <c r="D72" t="s">
        <v>9</v>
      </c>
      <c r="E72" s="1">
        <v>0.08</v>
      </c>
      <c r="F72" s="1">
        <v>0.06</v>
      </c>
      <c r="G72" s="1">
        <v>0.05</v>
      </c>
      <c r="H72">
        <v>0</v>
      </c>
      <c r="I72">
        <v>9.4247779607693785E-5</v>
      </c>
    </row>
    <row r="73" spans="1:9" x14ac:dyDescent="0.2">
      <c r="A73" t="s">
        <v>23</v>
      </c>
      <c r="B73" t="s">
        <v>20</v>
      </c>
      <c r="C73">
        <v>8</v>
      </c>
      <c r="D73" t="s">
        <v>6</v>
      </c>
      <c r="E73" s="1">
        <v>0.15</v>
      </c>
      <c r="F73" s="1">
        <v>0.17</v>
      </c>
      <c r="G73" s="1"/>
      <c r="H73">
        <v>0</v>
      </c>
      <c r="I73">
        <v>2.0027653166634931E-2</v>
      </c>
    </row>
    <row r="74" spans="1:9" x14ac:dyDescent="0.2">
      <c r="A74" t="s">
        <v>23</v>
      </c>
      <c r="B74" t="s">
        <v>20</v>
      </c>
      <c r="C74">
        <v>8</v>
      </c>
      <c r="D74" t="s">
        <v>6</v>
      </c>
      <c r="E74" s="1">
        <v>0.08</v>
      </c>
      <c r="F74" s="1">
        <v>7.0000000000000007E-2</v>
      </c>
      <c r="G74" s="1"/>
      <c r="H74">
        <v>0</v>
      </c>
      <c r="I74">
        <v>4.3982297150257114E-3</v>
      </c>
    </row>
    <row r="75" spans="1:9" x14ac:dyDescent="0.2">
      <c r="A75" t="s">
        <v>23</v>
      </c>
      <c r="B75" t="s">
        <v>20</v>
      </c>
      <c r="C75">
        <v>8</v>
      </c>
      <c r="D75" t="s">
        <v>6</v>
      </c>
      <c r="E75" s="1">
        <v>0.12</v>
      </c>
      <c r="F75" s="1">
        <v>0.08</v>
      </c>
      <c r="G75" s="1"/>
      <c r="H75">
        <v>0</v>
      </c>
      <c r="I75">
        <v>7.5398223686155025E-3</v>
      </c>
    </row>
    <row r="76" spans="1:9" x14ac:dyDescent="0.2">
      <c r="A76" t="s">
        <v>23</v>
      </c>
      <c r="B76" t="s">
        <v>20</v>
      </c>
      <c r="C76">
        <v>8</v>
      </c>
      <c r="D76" t="s">
        <v>6</v>
      </c>
      <c r="E76" s="1">
        <v>0.42</v>
      </c>
      <c r="F76" s="1">
        <v>0.25</v>
      </c>
      <c r="G76" s="1"/>
      <c r="H76">
        <v>15</v>
      </c>
      <c r="I76">
        <v>8.2466807156732061E-2</v>
      </c>
    </row>
    <row r="77" spans="1:9" x14ac:dyDescent="0.2">
      <c r="A77" t="s">
        <v>23</v>
      </c>
      <c r="B77" t="s">
        <v>20</v>
      </c>
      <c r="C77">
        <v>8</v>
      </c>
      <c r="D77" t="s">
        <v>5</v>
      </c>
      <c r="E77" s="9">
        <v>0.12</v>
      </c>
      <c r="F77" s="9">
        <v>0.09</v>
      </c>
      <c r="G77" s="9">
        <v>7.0000000000000007E-2</v>
      </c>
      <c r="H77">
        <v>0</v>
      </c>
      <c r="I77">
        <v>2.9688050576423541E-4</v>
      </c>
    </row>
    <row r="78" spans="1:9" x14ac:dyDescent="0.2">
      <c r="A78" t="s">
        <v>23</v>
      </c>
      <c r="B78" t="s">
        <v>20</v>
      </c>
      <c r="C78">
        <v>8</v>
      </c>
      <c r="D78" t="s">
        <v>5</v>
      </c>
      <c r="E78" s="9">
        <v>0.25</v>
      </c>
      <c r="F78" s="9">
        <v>0.15</v>
      </c>
      <c r="G78" s="9">
        <v>0.13</v>
      </c>
      <c r="H78">
        <v>0</v>
      </c>
      <c r="I78">
        <v>1.9144080232812802E-3</v>
      </c>
    </row>
    <row r="79" spans="1:9" x14ac:dyDescent="0.2">
      <c r="A79" t="s">
        <v>23</v>
      </c>
      <c r="B79" t="s">
        <v>20</v>
      </c>
      <c r="C79">
        <v>8</v>
      </c>
      <c r="D79" t="s">
        <v>5</v>
      </c>
      <c r="E79" s="1">
        <v>0.12</v>
      </c>
      <c r="F79" s="1">
        <v>0.09</v>
      </c>
      <c r="G79" s="1">
        <v>7.0000000000000007E-2</v>
      </c>
      <c r="H79">
        <v>0</v>
      </c>
      <c r="I79">
        <v>2.9688050576423541E-4</v>
      </c>
    </row>
    <row r="80" spans="1:9" x14ac:dyDescent="0.2">
      <c r="A80" t="s">
        <v>23</v>
      </c>
      <c r="B80" t="s">
        <v>20</v>
      </c>
      <c r="C80">
        <v>8</v>
      </c>
      <c r="D80" t="s">
        <v>9</v>
      </c>
      <c r="E80" s="9">
        <v>7.0000000000000007E-2</v>
      </c>
      <c r="F80" s="9">
        <v>0.08</v>
      </c>
      <c r="G80" s="9">
        <v>0.03</v>
      </c>
      <c r="H80">
        <v>0</v>
      </c>
      <c r="I80">
        <v>6.5973445725385664E-5</v>
      </c>
    </row>
    <row r="81" spans="1:9" x14ac:dyDescent="0.2">
      <c r="A81" t="s">
        <v>23</v>
      </c>
      <c r="B81" t="s">
        <v>20</v>
      </c>
      <c r="C81">
        <v>8</v>
      </c>
      <c r="D81" t="s">
        <v>9</v>
      </c>
      <c r="E81" s="9">
        <v>0.2</v>
      </c>
      <c r="F81" s="9">
        <v>0.1</v>
      </c>
      <c r="G81" s="9">
        <v>7.0000000000000007E-2</v>
      </c>
      <c r="H81">
        <v>0</v>
      </c>
      <c r="I81">
        <v>5.4977871437821393E-4</v>
      </c>
    </row>
    <row r="82" spans="1:9" x14ac:dyDescent="0.2">
      <c r="A82" t="s">
        <v>23</v>
      </c>
      <c r="B82" t="s">
        <v>20</v>
      </c>
      <c r="C82">
        <v>8</v>
      </c>
      <c r="D82" t="s">
        <v>9</v>
      </c>
      <c r="E82" s="9">
        <v>0.46</v>
      </c>
      <c r="F82" s="9">
        <v>0.34</v>
      </c>
      <c r="G82" s="9">
        <v>0.18</v>
      </c>
      <c r="H82">
        <v>90</v>
      </c>
      <c r="I82">
        <v>1.1055264547982483E-2</v>
      </c>
    </row>
    <row r="83" spans="1:9" x14ac:dyDescent="0.2">
      <c r="A83" t="s">
        <v>23</v>
      </c>
      <c r="B83" t="s">
        <v>20</v>
      </c>
      <c r="C83">
        <v>9</v>
      </c>
      <c r="D83" t="s">
        <v>6</v>
      </c>
      <c r="E83" s="1">
        <v>0.15</v>
      </c>
      <c r="F83" s="1">
        <v>7.3999999999999996E-2</v>
      </c>
      <c r="G83" s="1"/>
      <c r="H83">
        <v>5</v>
      </c>
      <c r="I83">
        <v>8.7179196137116746E-3</v>
      </c>
    </row>
    <row r="84" spans="1:9" x14ac:dyDescent="0.2">
      <c r="A84" t="s">
        <v>23</v>
      </c>
      <c r="B84" t="s">
        <v>20</v>
      </c>
      <c r="C84">
        <v>9</v>
      </c>
      <c r="D84" t="s">
        <v>6</v>
      </c>
      <c r="E84" s="1">
        <v>0.02</v>
      </c>
      <c r="F84" s="1">
        <v>1.2E-2</v>
      </c>
      <c r="G84" s="1"/>
      <c r="H84">
        <v>0</v>
      </c>
      <c r="I84">
        <v>1.884955592153876E-4</v>
      </c>
    </row>
    <row r="85" spans="1:9" x14ac:dyDescent="0.2">
      <c r="A85" t="s">
        <v>23</v>
      </c>
      <c r="B85" t="s">
        <v>20</v>
      </c>
      <c r="C85">
        <v>9</v>
      </c>
      <c r="D85" t="s">
        <v>5</v>
      </c>
      <c r="E85" s="1">
        <v>0.25</v>
      </c>
      <c r="F85" s="1">
        <v>0.2</v>
      </c>
      <c r="G85" s="1"/>
      <c r="H85">
        <v>66</v>
      </c>
      <c r="I85">
        <v>3.9269908169872414E-2</v>
      </c>
    </row>
    <row r="86" spans="1:9" x14ac:dyDescent="0.2">
      <c r="A86" t="s">
        <v>23</v>
      </c>
      <c r="B86" t="s">
        <v>20</v>
      </c>
      <c r="C86">
        <v>9</v>
      </c>
      <c r="D86" t="s">
        <v>5</v>
      </c>
      <c r="E86" s="1">
        <v>0.20200000000000001</v>
      </c>
      <c r="F86" s="1">
        <v>0.13400000000000001</v>
      </c>
      <c r="G86" s="1"/>
      <c r="H86">
        <v>60</v>
      </c>
      <c r="I86">
        <v>2.125915748684213E-2</v>
      </c>
    </row>
    <row r="87" spans="1:9" x14ac:dyDescent="0.2">
      <c r="A87" t="s">
        <v>23</v>
      </c>
      <c r="B87" t="s">
        <v>20</v>
      </c>
      <c r="C87">
        <v>9</v>
      </c>
      <c r="D87" t="s">
        <v>5</v>
      </c>
      <c r="E87" s="1">
        <v>2.4E-2</v>
      </c>
      <c r="F87" s="1">
        <v>2.1999999999999999E-2</v>
      </c>
      <c r="G87" s="1"/>
      <c r="H87">
        <v>0</v>
      </c>
      <c r="I87">
        <v>4.1469023027385261E-4</v>
      </c>
    </row>
    <row r="88" spans="1:9" x14ac:dyDescent="0.2">
      <c r="A88" t="s">
        <v>23</v>
      </c>
      <c r="B88" t="s">
        <v>20</v>
      </c>
      <c r="C88">
        <v>9</v>
      </c>
      <c r="D88" t="s">
        <v>5</v>
      </c>
      <c r="E88" s="1">
        <v>1.1599999999999999</v>
      </c>
      <c r="F88" s="1">
        <v>0.46400000000000002</v>
      </c>
      <c r="G88" s="1"/>
      <c r="H88">
        <v>80</v>
      </c>
      <c r="I88">
        <v>0.4227327074670425</v>
      </c>
    </row>
    <row r="89" spans="1:9" x14ac:dyDescent="0.2">
      <c r="A89" t="s">
        <v>23</v>
      </c>
      <c r="B89" t="s">
        <v>20</v>
      </c>
      <c r="C89">
        <v>9</v>
      </c>
      <c r="D89" t="s">
        <v>5</v>
      </c>
      <c r="E89" s="1">
        <v>2.08</v>
      </c>
      <c r="F89" s="1">
        <v>1.84</v>
      </c>
      <c r="G89" s="1"/>
      <c r="H89">
        <v>85</v>
      </c>
      <c r="I89">
        <v>3.0058758509547143</v>
      </c>
    </row>
    <row r="90" spans="1:9" x14ac:dyDescent="0.2">
      <c r="A90" t="s">
        <v>23</v>
      </c>
      <c r="B90" t="s">
        <v>20</v>
      </c>
      <c r="C90">
        <v>9</v>
      </c>
      <c r="D90" t="s">
        <v>5</v>
      </c>
      <c r="E90" s="1">
        <v>1.22</v>
      </c>
      <c r="F90" s="1">
        <v>0.83</v>
      </c>
      <c r="G90" s="1"/>
      <c r="H90">
        <v>85</v>
      </c>
      <c r="I90">
        <v>0.79529418025625609</v>
      </c>
    </row>
    <row r="91" spans="1:9" x14ac:dyDescent="0.2">
      <c r="A91" t="s">
        <v>23</v>
      </c>
      <c r="B91" t="s">
        <v>20</v>
      </c>
      <c r="C91">
        <v>9</v>
      </c>
      <c r="D91" t="s">
        <v>5</v>
      </c>
      <c r="E91" s="1">
        <v>7.5999999999999998E-2</v>
      </c>
      <c r="F91" s="1">
        <v>0.06</v>
      </c>
      <c r="G91" s="1"/>
      <c r="H91">
        <v>40</v>
      </c>
      <c r="I91">
        <v>3.5814156250923638E-3</v>
      </c>
    </row>
    <row r="92" spans="1:9" x14ac:dyDescent="0.2">
      <c r="A92" t="s">
        <v>23</v>
      </c>
      <c r="B92" t="s">
        <v>20</v>
      </c>
      <c r="C92">
        <v>9</v>
      </c>
      <c r="D92" t="s">
        <v>9</v>
      </c>
      <c r="E92" s="1">
        <v>5.8000000000000003E-2</v>
      </c>
      <c r="F92" s="1">
        <v>3.2000000000000001E-2</v>
      </c>
      <c r="G92" s="1"/>
      <c r="H92">
        <v>0</v>
      </c>
      <c r="I92">
        <v>1.4576989912656643E-3</v>
      </c>
    </row>
    <row r="93" spans="1:9" x14ac:dyDescent="0.2">
      <c r="A93" t="s">
        <v>23</v>
      </c>
      <c r="B93" t="s">
        <v>20</v>
      </c>
      <c r="C93">
        <v>10</v>
      </c>
      <c r="D93" t="s">
        <v>6</v>
      </c>
      <c r="E93" s="1">
        <v>1.7999999999999999E-2</v>
      </c>
      <c r="F93" s="1">
        <v>1.4E-2</v>
      </c>
      <c r="G93" s="1"/>
      <c r="H93">
        <v>0</v>
      </c>
      <c r="I93">
        <v>1.9792033717615698E-4</v>
      </c>
    </row>
    <row r="94" spans="1:9" x14ac:dyDescent="0.2">
      <c r="A94" t="s">
        <v>23</v>
      </c>
      <c r="B94" t="s">
        <v>20</v>
      </c>
      <c r="C94">
        <v>10</v>
      </c>
      <c r="D94" t="s">
        <v>6</v>
      </c>
      <c r="E94" s="1">
        <v>6.0000000000000001E-3</v>
      </c>
      <c r="F94" s="1">
        <v>4.0000000000000001E-3</v>
      </c>
      <c r="G94" s="1"/>
      <c r="H94">
        <v>0</v>
      </c>
      <c r="I94">
        <v>1.8849555921538758E-5</v>
      </c>
    </row>
    <row r="95" spans="1:9" x14ac:dyDescent="0.2">
      <c r="A95" t="s">
        <v>23</v>
      </c>
      <c r="B95" t="s">
        <v>20</v>
      </c>
      <c r="C95">
        <v>10</v>
      </c>
      <c r="D95" t="s">
        <v>6</v>
      </c>
      <c r="E95" s="1">
        <v>8.0000000000000002E-3</v>
      </c>
      <c r="F95" s="1">
        <v>8.0000000000000002E-3</v>
      </c>
      <c r="G95" s="1"/>
      <c r="H95">
        <v>0</v>
      </c>
      <c r="I95">
        <v>5.0265482457436686E-5</v>
      </c>
    </row>
    <row r="96" spans="1:9" x14ac:dyDescent="0.2">
      <c r="A96" t="s">
        <v>23</v>
      </c>
      <c r="B96" t="s">
        <v>20</v>
      </c>
      <c r="C96">
        <v>10</v>
      </c>
      <c r="D96" t="s">
        <v>6</v>
      </c>
      <c r="E96" s="1">
        <v>0.06</v>
      </c>
      <c r="F96" s="1">
        <v>5.8000000000000003E-2</v>
      </c>
      <c r="G96" s="1"/>
      <c r="H96">
        <v>10</v>
      </c>
      <c r="I96">
        <v>2.7331856086231202E-3</v>
      </c>
    </row>
    <row r="97" spans="1:9" x14ac:dyDescent="0.2">
      <c r="A97" t="s">
        <v>23</v>
      </c>
      <c r="B97" t="s">
        <v>20</v>
      </c>
      <c r="C97">
        <v>10</v>
      </c>
      <c r="D97" t="s">
        <v>6</v>
      </c>
      <c r="E97" s="1">
        <v>5.8000000000000003E-2</v>
      </c>
      <c r="F97" s="1">
        <v>0.05</v>
      </c>
      <c r="G97" s="1"/>
      <c r="H97">
        <v>0</v>
      </c>
      <c r="I97">
        <v>2.2776546738526001E-3</v>
      </c>
    </row>
    <row r="98" spans="1:9" x14ac:dyDescent="0.2">
      <c r="A98" t="s">
        <v>23</v>
      </c>
      <c r="B98" t="s">
        <v>20</v>
      </c>
      <c r="C98">
        <v>10</v>
      </c>
      <c r="D98" t="s">
        <v>6</v>
      </c>
      <c r="E98" s="1">
        <v>0.28999999999999998</v>
      </c>
      <c r="F98" s="1">
        <v>0.23</v>
      </c>
      <c r="G98" s="1"/>
      <c r="H98">
        <v>95</v>
      </c>
      <c r="I98">
        <v>5.2386057498609799E-2</v>
      </c>
    </row>
    <row r="99" spans="1:9" x14ac:dyDescent="0.2">
      <c r="A99" t="s">
        <v>23</v>
      </c>
      <c r="B99" t="s">
        <v>20</v>
      </c>
      <c r="C99">
        <v>10</v>
      </c>
      <c r="D99" t="s">
        <v>6</v>
      </c>
      <c r="E99" s="1">
        <v>0.08</v>
      </c>
      <c r="F99" s="1">
        <v>5.1999999999999998E-2</v>
      </c>
      <c r="G99" s="1"/>
      <c r="H99">
        <v>0</v>
      </c>
      <c r="I99">
        <v>3.2672563597333846E-3</v>
      </c>
    </row>
    <row r="100" spans="1:9" x14ac:dyDescent="0.2">
      <c r="A100" t="s">
        <v>23</v>
      </c>
      <c r="B100" t="s">
        <v>20</v>
      </c>
      <c r="C100">
        <v>10</v>
      </c>
      <c r="D100" t="s">
        <v>5</v>
      </c>
      <c r="E100" s="1">
        <v>0.36</v>
      </c>
      <c r="F100" s="1">
        <v>0.32</v>
      </c>
      <c r="G100" s="1"/>
      <c r="H100">
        <v>66</v>
      </c>
      <c r="I100">
        <v>9.0477868423386038E-2</v>
      </c>
    </row>
    <row r="101" spans="1:9" x14ac:dyDescent="0.2">
      <c r="A101" t="s">
        <v>23</v>
      </c>
      <c r="B101" t="s">
        <v>20</v>
      </c>
      <c r="C101">
        <v>10</v>
      </c>
      <c r="D101" t="s">
        <v>5</v>
      </c>
      <c r="E101" s="1">
        <v>0.83</v>
      </c>
      <c r="F101" s="1">
        <v>0.78</v>
      </c>
      <c r="G101" s="1"/>
      <c r="H101">
        <v>70</v>
      </c>
      <c r="I101">
        <v>0.50846677098350801</v>
      </c>
    </row>
    <row r="102" spans="1:9" x14ac:dyDescent="0.2">
      <c r="A102" t="s">
        <v>23</v>
      </c>
      <c r="B102" t="s">
        <v>20</v>
      </c>
      <c r="C102">
        <v>10</v>
      </c>
      <c r="D102" t="s">
        <v>9</v>
      </c>
      <c r="E102" s="1">
        <v>0.03</v>
      </c>
      <c r="F102" s="1">
        <v>2.8000000000000001E-2</v>
      </c>
      <c r="G102" s="1"/>
      <c r="H102">
        <v>0</v>
      </c>
      <c r="I102">
        <v>6.5973445725385656E-4</v>
      </c>
    </row>
    <row r="103" spans="1:9" x14ac:dyDescent="0.2">
      <c r="A103" t="s">
        <v>23</v>
      </c>
      <c r="B103" t="s">
        <v>21</v>
      </c>
      <c r="C103">
        <v>1</v>
      </c>
      <c r="D103" t="s">
        <v>6</v>
      </c>
      <c r="E103" s="1">
        <v>0.23</v>
      </c>
      <c r="F103" s="1">
        <v>0.22600000000000001</v>
      </c>
      <c r="G103" s="1"/>
      <c r="H103">
        <v>80</v>
      </c>
      <c r="I103">
        <v>4.0824996533399369E-2</v>
      </c>
    </row>
    <row r="104" spans="1:9" x14ac:dyDescent="0.2">
      <c r="A104" t="s">
        <v>23</v>
      </c>
      <c r="B104" t="s">
        <v>21</v>
      </c>
      <c r="C104">
        <v>1</v>
      </c>
      <c r="D104" t="s">
        <v>6</v>
      </c>
      <c r="E104" s="1">
        <v>0.98</v>
      </c>
      <c r="F104" s="1">
        <v>1.264</v>
      </c>
      <c r="G104" s="1"/>
      <c r="H104">
        <v>60</v>
      </c>
      <c r="I104">
        <v>0.97288841296368722</v>
      </c>
    </row>
    <row r="105" spans="1:9" x14ac:dyDescent="0.2">
      <c r="A105" t="s">
        <v>23</v>
      </c>
      <c r="B105" t="s">
        <v>21</v>
      </c>
      <c r="C105">
        <v>1</v>
      </c>
      <c r="D105" t="s">
        <v>5</v>
      </c>
      <c r="E105" s="1">
        <v>0.16200000000000001</v>
      </c>
      <c r="F105" s="1">
        <v>0.154</v>
      </c>
      <c r="G105" s="1">
        <v>0.42</v>
      </c>
      <c r="H105">
        <v>50</v>
      </c>
      <c r="I105">
        <v>4.1147638098923038E-3</v>
      </c>
    </row>
    <row r="106" spans="1:9" x14ac:dyDescent="0.2">
      <c r="A106" t="s">
        <v>23</v>
      </c>
      <c r="B106" t="s">
        <v>21</v>
      </c>
      <c r="C106">
        <v>1</v>
      </c>
      <c r="D106" t="s">
        <v>5</v>
      </c>
      <c r="E106" s="1">
        <v>0.17399999999999999</v>
      </c>
      <c r="F106" s="1">
        <v>0.17</v>
      </c>
      <c r="G106" s="1">
        <v>1.2E-2</v>
      </c>
      <c r="H106">
        <v>75</v>
      </c>
      <c r="I106">
        <v>1.3939246603977912E-4</v>
      </c>
    </row>
    <row r="107" spans="1:9" x14ac:dyDescent="0.2">
      <c r="A107" t="s">
        <v>23</v>
      </c>
      <c r="B107" t="s">
        <v>21</v>
      </c>
      <c r="C107">
        <v>1</v>
      </c>
      <c r="D107" t="s">
        <v>5</v>
      </c>
      <c r="E107" s="1">
        <v>0.15</v>
      </c>
      <c r="F107" s="1">
        <v>0.11600000000000001</v>
      </c>
      <c r="G107" s="1">
        <v>9.1999999999999998E-2</v>
      </c>
      <c r="H107">
        <v>66</v>
      </c>
      <c r="I107">
        <v>6.2863268998331751E-4</v>
      </c>
    </row>
    <row r="108" spans="1:9" x14ac:dyDescent="0.2">
      <c r="A108" t="s">
        <v>23</v>
      </c>
      <c r="B108" t="s">
        <v>21</v>
      </c>
      <c r="C108">
        <v>1</v>
      </c>
      <c r="D108" t="s">
        <v>9</v>
      </c>
      <c r="E108" s="1">
        <v>0.30599999999999999</v>
      </c>
      <c r="F108" s="1">
        <v>0.27</v>
      </c>
      <c r="G108" s="1">
        <v>0.21</v>
      </c>
      <c r="H108">
        <v>75</v>
      </c>
      <c r="I108">
        <v>6.8134076072892038E-3</v>
      </c>
    </row>
    <row r="109" spans="1:9" x14ac:dyDescent="0.2">
      <c r="A109" t="s">
        <v>23</v>
      </c>
      <c r="B109" t="s">
        <v>21</v>
      </c>
      <c r="C109">
        <v>1</v>
      </c>
      <c r="D109" t="s">
        <v>9</v>
      </c>
      <c r="E109" s="1">
        <v>0.03</v>
      </c>
      <c r="F109" s="1">
        <v>1.2E-2</v>
      </c>
      <c r="G109" s="1">
        <v>0.01</v>
      </c>
      <c r="H109">
        <v>0</v>
      </c>
      <c r="I109">
        <v>1.4137166941154069E-6</v>
      </c>
    </row>
    <row r="110" spans="1:9" x14ac:dyDescent="0.2">
      <c r="A110" t="s">
        <v>23</v>
      </c>
      <c r="B110" t="s">
        <v>21</v>
      </c>
      <c r="C110">
        <v>1</v>
      </c>
      <c r="D110" t="s">
        <v>9</v>
      </c>
      <c r="E110" s="1">
        <v>9.6000000000000002E-2</v>
      </c>
      <c r="F110" s="1">
        <v>8.4000000000000005E-2</v>
      </c>
      <c r="G110" s="1">
        <v>4.8000000000000001E-2</v>
      </c>
      <c r="H110">
        <v>0</v>
      </c>
      <c r="I110">
        <v>1.5200281895128855E-4</v>
      </c>
    </row>
    <row r="111" spans="1:9" x14ac:dyDescent="0.2">
      <c r="A111" t="s">
        <v>23</v>
      </c>
      <c r="B111" t="s">
        <v>21</v>
      </c>
      <c r="C111">
        <v>1</v>
      </c>
      <c r="D111" t="s">
        <v>9</v>
      </c>
      <c r="E111" s="1">
        <v>0.29399999999999998</v>
      </c>
      <c r="F111" s="1">
        <v>0.27800000000000002</v>
      </c>
      <c r="G111" s="1">
        <v>0.14399999999999999</v>
      </c>
      <c r="H111">
        <v>66</v>
      </c>
      <c r="I111">
        <v>4.6218357137376171E-3</v>
      </c>
    </row>
    <row r="112" spans="1:9" x14ac:dyDescent="0.2">
      <c r="A112" t="s">
        <v>23</v>
      </c>
      <c r="B112" t="s">
        <v>21</v>
      </c>
      <c r="C112">
        <v>1</v>
      </c>
      <c r="D112" t="s">
        <v>9</v>
      </c>
      <c r="E112" s="1">
        <v>0.25800000000000001</v>
      </c>
      <c r="F112" s="1">
        <v>0.23</v>
      </c>
      <c r="G112" s="1">
        <v>0.114</v>
      </c>
      <c r="H112">
        <v>0</v>
      </c>
      <c r="I112">
        <v>2.6565150399122618E-3</v>
      </c>
    </row>
    <row r="113" spans="1:9" x14ac:dyDescent="0.2">
      <c r="A113" t="s">
        <v>23</v>
      </c>
      <c r="B113" t="s">
        <v>21</v>
      </c>
      <c r="C113">
        <v>2</v>
      </c>
      <c r="D113" t="s">
        <v>6</v>
      </c>
      <c r="E113" s="1">
        <v>0.32</v>
      </c>
      <c r="F113" s="1">
        <v>0.15</v>
      </c>
      <c r="G113" s="1"/>
      <c r="H113">
        <v>70</v>
      </c>
      <c r="I113">
        <v>3.7699111843077518E-2</v>
      </c>
    </row>
    <row r="114" spans="1:9" x14ac:dyDescent="0.2">
      <c r="A114" t="s">
        <v>23</v>
      </c>
      <c r="B114" t="s">
        <v>21</v>
      </c>
      <c r="C114">
        <v>2</v>
      </c>
      <c r="D114" t="s">
        <v>6</v>
      </c>
      <c r="E114" s="1">
        <v>0.17</v>
      </c>
      <c r="F114" s="1">
        <v>0.08</v>
      </c>
      <c r="G114" s="1"/>
      <c r="H114">
        <v>0</v>
      </c>
      <c r="I114">
        <v>1.0681415022205298E-2</v>
      </c>
    </row>
    <row r="115" spans="1:9" x14ac:dyDescent="0.2">
      <c r="A115" t="s">
        <v>23</v>
      </c>
      <c r="B115" t="s">
        <v>21</v>
      </c>
      <c r="C115">
        <v>2</v>
      </c>
      <c r="D115" t="s">
        <v>6</v>
      </c>
      <c r="E115" s="1">
        <v>0.38</v>
      </c>
      <c r="F115" s="1">
        <v>0.33</v>
      </c>
      <c r="G115" s="1"/>
      <c r="H115">
        <v>2</v>
      </c>
      <c r="I115">
        <v>9.8488929690040028E-2</v>
      </c>
    </row>
    <row r="116" spans="1:9" x14ac:dyDescent="0.2">
      <c r="A116" t="s">
        <v>23</v>
      </c>
      <c r="B116" t="s">
        <v>21</v>
      </c>
      <c r="C116">
        <v>2</v>
      </c>
      <c r="D116" t="s">
        <v>6</v>
      </c>
      <c r="E116" s="1">
        <v>0.4</v>
      </c>
      <c r="F116" s="1">
        <v>0.36</v>
      </c>
      <c r="G116" s="1"/>
      <c r="H116">
        <v>20</v>
      </c>
      <c r="I116">
        <v>0.11309733552923254</v>
      </c>
    </row>
    <row r="117" spans="1:9" x14ac:dyDescent="0.2">
      <c r="A117" t="s">
        <v>23</v>
      </c>
      <c r="B117" t="s">
        <v>21</v>
      </c>
      <c r="C117">
        <v>2</v>
      </c>
      <c r="D117" t="s">
        <v>5</v>
      </c>
      <c r="E117" s="1">
        <v>0.82</v>
      </c>
      <c r="F117" s="1">
        <v>0.78</v>
      </c>
      <c r="G117" s="1">
        <v>0.6</v>
      </c>
      <c r="H117">
        <v>10</v>
      </c>
      <c r="I117">
        <v>0.15070219959270237</v>
      </c>
    </row>
    <row r="118" spans="1:9" x14ac:dyDescent="0.2">
      <c r="A118" t="s">
        <v>23</v>
      </c>
      <c r="B118" t="s">
        <v>21</v>
      </c>
      <c r="C118">
        <v>2</v>
      </c>
      <c r="D118" t="s">
        <v>5</v>
      </c>
      <c r="E118" s="9">
        <v>0.1</v>
      </c>
      <c r="F118" s="9">
        <v>0.35</v>
      </c>
      <c r="G118" s="9">
        <v>0.2</v>
      </c>
      <c r="H118">
        <v>3</v>
      </c>
      <c r="I118">
        <v>2.7488935718910689E-3</v>
      </c>
    </row>
    <row r="119" spans="1:9" x14ac:dyDescent="0.2">
      <c r="A119" t="s">
        <v>23</v>
      </c>
      <c r="B119" t="s">
        <v>21</v>
      </c>
      <c r="C119">
        <v>2</v>
      </c>
      <c r="D119" t="s">
        <v>5</v>
      </c>
      <c r="E119" s="1">
        <v>0.55000000000000004</v>
      </c>
      <c r="F119" s="1">
        <v>0.96</v>
      </c>
      <c r="G119" s="1">
        <v>0.52</v>
      </c>
      <c r="H119">
        <v>10</v>
      </c>
      <c r="I119">
        <v>0.10781945987120171</v>
      </c>
    </row>
    <row r="120" spans="1:9" x14ac:dyDescent="0.2">
      <c r="A120" t="s">
        <v>23</v>
      </c>
      <c r="B120" t="s">
        <v>21</v>
      </c>
      <c r="C120">
        <v>2</v>
      </c>
      <c r="D120" t="s">
        <v>9</v>
      </c>
      <c r="E120" s="9">
        <v>0.3</v>
      </c>
      <c r="F120" s="9">
        <v>0.2</v>
      </c>
      <c r="G120" s="9">
        <v>0.19</v>
      </c>
      <c r="H120">
        <v>0</v>
      </c>
      <c r="I120">
        <v>4.4767695313654553E-3</v>
      </c>
    </row>
    <row r="121" spans="1:9" x14ac:dyDescent="0.2">
      <c r="A121" t="s">
        <v>23</v>
      </c>
      <c r="B121" t="s">
        <v>21</v>
      </c>
      <c r="C121">
        <v>2</v>
      </c>
      <c r="D121" t="s">
        <v>9</v>
      </c>
      <c r="E121" s="9">
        <v>0.2</v>
      </c>
      <c r="F121" s="9">
        <v>0.25</v>
      </c>
      <c r="G121" s="9">
        <v>0.12</v>
      </c>
      <c r="H121">
        <v>0</v>
      </c>
      <c r="I121">
        <v>2.3561944901923449E-3</v>
      </c>
    </row>
    <row r="122" spans="1:9" x14ac:dyDescent="0.2">
      <c r="A122" t="s">
        <v>23</v>
      </c>
      <c r="B122" t="s">
        <v>21</v>
      </c>
      <c r="C122">
        <v>2</v>
      </c>
      <c r="D122" t="s">
        <v>9</v>
      </c>
      <c r="E122" s="9">
        <v>0.39</v>
      </c>
      <c r="F122" s="9">
        <v>0.32</v>
      </c>
      <c r="G122" s="9">
        <v>0.2</v>
      </c>
      <c r="H122">
        <v>0</v>
      </c>
      <c r="I122">
        <v>9.8017690792001552E-3</v>
      </c>
    </row>
    <row r="123" spans="1:9" x14ac:dyDescent="0.2">
      <c r="A123" t="s">
        <v>23</v>
      </c>
      <c r="B123" t="s">
        <v>21</v>
      </c>
      <c r="C123">
        <v>3</v>
      </c>
      <c r="D123" t="s">
        <v>5</v>
      </c>
      <c r="E123" s="1">
        <v>0.29599999999999999</v>
      </c>
      <c r="F123" s="1">
        <v>0.21</v>
      </c>
      <c r="G123" s="1"/>
      <c r="H123">
        <v>40</v>
      </c>
      <c r="I123">
        <v>4.8820349836785376E-2</v>
      </c>
    </row>
    <row r="124" spans="1:9" x14ac:dyDescent="0.2">
      <c r="A124" t="s">
        <v>23</v>
      </c>
      <c r="B124" t="s">
        <v>21</v>
      </c>
      <c r="C124">
        <v>3</v>
      </c>
      <c r="D124" t="s">
        <v>5</v>
      </c>
      <c r="E124" s="1">
        <v>0.3</v>
      </c>
      <c r="F124" s="1">
        <v>0.153</v>
      </c>
      <c r="G124" s="1"/>
      <c r="H124">
        <v>0</v>
      </c>
      <c r="I124">
        <v>3.6049775699942874E-2</v>
      </c>
    </row>
    <row r="125" spans="1:9" x14ac:dyDescent="0.2">
      <c r="A125" t="s">
        <v>23</v>
      </c>
      <c r="B125" t="s">
        <v>21</v>
      </c>
      <c r="C125">
        <v>3</v>
      </c>
      <c r="D125" t="s">
        <v>5</v>
      </c>
      <c r="E125" s="1">
        <v>0.23200000000000001</v>
      </c>
      <c r="F125" s="1">
        <v>0.12</v>
      </c>
      <c r="G125" s="1"/>
      <c r="H125">
        <v>20</v>
      </c>
      <c r="I125">
        <v>2.1865484868984961E-2</v>
      </c>
    </row>
    <row r="126" spans="1:9" x14ac:dyDescent="0.2">
      <c r="A126" t="s">
        <v>23</v>
      </c>
      <c r="B126" t="s">
        <v>21</v>
      </c>
      <c r="C126">
        <v>3</v>
      </c>
      <c r="D126" t="s">
        <v>5</v>
      </c>
      <c r="E126" s="1">
        <v>0.04</v>
      </c>
      <c r="F126" s="1">
        <v>0.02</v>
      </c>
      <c r="G126" s="1"/>
      <c r="H126">
        <v>0</v>
      </c>
      <c r="I126">
        <v>6.2831853071795862E-4</v>
      </c>
    </row>
    <row r="127" spans="1:9" x14ac:dyDescent="0.2">
      <c r="A127" t="s">
        <v>23</v>
      </c>
      <c r="B127" t="s">
        <v>21</v>
      </c>
      <c r="C127">
        <v>3</v>
      </c>
      <c r="D127" t="s">
        <v>5</v>
      </c>
      <c r="E127" s="1">
        <v>0.16600000000000001</v>
      </c>
      <c r="F127" s="1">
        <v>0.14799999999999999</v>
      </c>
      <c r="G127" s="1"/>
      <c r="H127">
        <v>0</v>
      </c>
      <c r="I127">
        <v>1.929566207834851E-2</v>
      </c>
    </row>
    <row r="128" spans="1:9" x14ac:dyDescent="0.2">
      <c r="A128" t="s">
        <v>23</v>
      </c>
      <c r="B128" t="s">
        <v>21</v>
      </c>
      <c r="C128">
        <v>3</v>
      </c>
      <c r="D128" t="s">
        <v>5</v>
      </c>
      <c r="E128" s="1">
        <v>0.02</v>
      </c>
      <c r="F128" s="1">
        <v>1.6E-2</v>
      </c>
      <c r="G128" s="1"/>
      <c r="H128">
        <v>0</v>
      </c>
      <c r="I128">
        <v>2.5132741228718348E-4</v>
      </c>
    </row>
    <row r="129" spans="1:9" x14ac:dyDescent="0.2">
      <c r="A129" t="s">
        <v>23</v>
      </c>
      <c r="B129" t="s">
        <v>21</v>
      </c>
      <c r="C129">
        <v>3</v>
      </c>
      <c r="D129" t="s">
        <v>5</v>
      </c>
      <c r="E129" s="1">
        <v>0.28999999999999998</v>
      </c>
      <c r="F129" s="1">
        <v>0.28000000000000003</v>
      </c>
      <c r="G129" s="1"/>
      <c r="H129">
        <v>0</v>
      </c>
      <c r="I129">
        <v>6.3774330867872805E-2</v>
      </c>
    </row>
    <row r="130" spans="1:9" x14ac:dyDescent="0.2">
      <c r="A130" t="s">
        <v>23</v>
      </c>
      <c r="B130" t="s">
        <v>21</v>
      </c>
      <c r="C130">
        <v>3</v>
      </c>
      <c r="D130" t="s">
        <v>5</v>
      </c>
      <c r="E130" s="1">
        <v>4.3999999999999997E-2</v>
      </c>
      <c r="F130" s="1">
        <v>0.04</v>
      </c>
      <c r="G130" s="1"/>
      <c r="H130">
        <v>0</v>
      </c>
      <c r="I130">
        <v>1.3823007675795088E-3</v>
      </c>
    </row>
    <row r="131" spans="1:9" x14ac:dyDescent="0.2">
      <c r="A131" t="s">
        <v>23</v>
      </c>
      <c r="B131" t="s">
        <v>21</v>
      </c>
      <c r="C131">
        <v>3</v>
      </c>
      <c r="D131" t="s">
        <v>9</v>
      </c>
      <c r="E131" s="1">
        <v>0.17</v>
      </c>
      <c r="F131" s="1">
        <v>0.15</v>
      </c>
      <c r="G131" s="1">
        <v>0.09</v>
      </c>
      <c r="H131">
        <v>0</v>
      </c>
      <c r="I131">
        <v>9.0124439249857189E-4</v>
      </c>
    </row>
    <row r="132" spans="1:9" x14ac:dyDescent="0.2">
      <c r="A132" t="s">
        <v>23</v>
      </c>
      <c r="B132" t="s">
        <v>21</v>
      </c>
      <c r="C132">
        <v>3</v>
      </c>
      <c r="D132" t="s">
        <v>9</v>
      </c>
      <c r="E132" s="1">
        <v>0.11799999999999999</v>
      </c>
      <c r="F132" s="1">
        <v>0.112</v>
      </c>
      <c r="G132" s="1">
        <v>0.05</v>
      </c>
      <c r="H132">
        <v>0</v>
      </c>
      <c r="I132">
        <v>2.5949555318651693E-4</v>
      </c>
    </row>
    <row r="133" spans="1:9" x14ac:dyDescent="0.2">
      <c r="A133" t="s">
        <v>23</v>
      </c>
      <c r="B133" t="s">
        <v>21</v>
      </c>
      <c r="C133">
        <v>4</v>
      </c>
      <c r="D133" t="s">
        <v>6</v>
      </c>
      <c r="E133" s="1">
        <v>4.8000000000000001E-2</v>
      </c>
      <c r="F133" s="1">
        <v>5.6000000000000001E-2</v>
      </c>
      <c r="G133" s="1"/>
      <c r="H133">
        <v>15</v>
      </c>
      <c r="I133">
        <v>2.1111502632123413E-3</v>
      </c>
    </row>
    <row r="134" spans="1:9" x14ac:dyDescent="0.2">
      <c r="A134" t="s">
        <v>23</v>
      </c>
      <c r="B134" t="s">
        <v>21</v>
      </c>
      <c r="C134">
        <v>4</v>
      </c>
      <c r="D134" t="s">
        <v>6</v>
      </c>
      <c r="E134" s="1">
        <v>3.2000000000000001E-2</v>
      </c>
      <c r="F134" s="1">
        <v>2.8000000000000001E-2</v>
      </c>
      <c r="G134" s="1"/>
      <c r="H134">
        <v>0</v>
      </c>
      <c r="I134">
        <v>7.0371675440411368E-4</v>
      </c>
    </row>
    <row r="135" spans="1:9" x14ac:dyDescent="0.2">
      <c r="A135" t="s">
        <v>23</v>
      </c>
      <c r="B135" t="s">
        <v>21</v>
      </c>
      <c r="C135">
        <v>4</v>
      </c>
      <c r="D135" t="s">
        <v>6</v>
      </c>
      <c r="E135" s="1">
        <v>4.5999999999999999E-2</v>
      </c>
      <c r="F135" s="1">
        <v>4.8000000000000001E-2</v>
      </c>
      <c r="G135" s="1"/>
      <c r="H135">
        <v>0</v>
      </c>
      <c r="I135">
        <v>1.7341591447815657E-3</v>
      </c>
    </row>
    <row r="136" spans="1:9" x14ac:dyDescent="0.2">
      <c r="A136" t="s">
        <v>23</v>
      </c>
      <c r="B136" t="s">
        <v>21</v>
      </c>
      <c r="C136">
        <v>4</v>
      </c>
      <c r="D136" t="s">
        <v>6</v>
      </c>
      <c r="E136" s="1">
        <v>5.1999999999999998E-2</v>
      </c>
      <c r="F136" s="1">
        <v>3.2000000000000001E-2</v>
      </c>
      <c r="G136" s="1"/>
      <c r="H136">
        <v>0</v>
      </c>
      <c r="I136">
        <v>1.3069025438933539E-3</v>
      </c>
    </row>
    <row r="137" spans="1:9" x14ac:dyDescent="0.2">
      <c r="A137" t="s">
        <v>23</v>
      </c>
      <c r="B137" t="s">
        <v>21</v>
      </c>
      <c r="C137">
        <v>4</v>
      </c>
      <c r="D137" t="s">
        <v>6</v>
      </c>
      <c r="E137" s="1">
        <v>0.122</v>
      </c>
      <c r="F137" s="1">
        <v>0.104</v>
      </c>
      <c r="G137" s="1"/>
      <c r="H137">
        <v>30</v>
      </c>
      <c r="I137">
        <v>9.9651318971868234E-3</v>
      </c>
    </row>
    <row r="138" spans="1:9" x14ac:dyDescent="0.2">
      <c r="A138" t="s">
        <v>23</v>
      </c>
      <c r="B138" t="s">
        <v>21</v>
      </c>
      <c r="C138">
        <v>4</v>
      </c>
      <c r="D138" t="s">
        <v>6</v>
      </c>
      <c r="E138" s="1">
        <v>0.6</v>
      </c>
      <c r="F138" s="1">
        <v>0.49</v>
      </c>
      <c r="G138" s="1"/>
      <c r="H138">
        <v>30</v>
      </c>
      <c r="I138">
        <v>0.23090706003884978</v>
      </c>
    </row>
    <row r="139" spans="1:9" x14ac:dyDescent="0.2">
      <c r="A139" t="s">
        <v>23</v>
      </c>
      <c r="B139" t="s">
        <v>21</v>
      </c>
      <c r="C139">
        <v>4</v>
      </c>
      <c r="D139" t="s">
        <v>6</v>
      </c>
      <c r="E139" s="1">
        <v>8.4000000000000005E-2</v>
      </c>
      <c r="F139" s="1">
        <v>0.06</v>
      </c>
      <c r="G139" s="1"/>
      <c r="H139">
        <v>0</v>
      </c>
      <c r="I139">
        <v>3.9584067435231391E-3</v>
      </c>
    </row>
    <row r="140" spans="1:9" x14ac:dyDescent="0.2">
      <c r="A140" t="s">
        <v>23</v>
      </c>
      <c r="B140" t="s">
        <v>21</v>
      </c>
      <c r="C140">
        <v>4</v>
      </c>
      <c r="D140" t="s">
        <v>6</v>
      </c>
      <c r="E140" s="1">
        <v>0.41799999999999998</v>
      </c>
      <c r="F140" s="1">
        <v>0.20799999999999999</v>
      </c>
      <c r="G140" s="1"/>
      <c r="H140">
        <v>25</v>
      </c>
      <c r="I140">
        <v>6.8285657918427736E-2</v>
      </c>
    </row>
    <row r="141" spans="1:9" x14ac:dyDescent="0.2">
      <c r="A141" t="s">
        <v>23</v>
      </c>
      <c r="B141" t="s">
        <v>21</v>
      </c>
      <c r="C141">
        <v>4</v>
      </c>
      <c r="D141" t="s">
        <v>6</v>
      </c>
      <c r="E141" s="1">
        <v>0.15</v>
      </c>
      <c r="F141" s="1">
        <v>0.104</v>
      </c>
      <c r="G141" s="1"/>
      <c r="H141">
        <v>15</v>
      </c>
      <c r="I141">
        <v>1.2252211349000192E-2</v>
      </c>
    </row>
    <row r="142" spans="1:9" x14ac:dyDescent="0.2">
      <c r="A142" t="s">
        <v>23</v>
      </c>
      <c r="B142" t="s">
        <v>21</v>
      </c>
      <c r="C142">
        <v>4</v>
      </c>
      <c r="D142" t="s">
        <v>5</v>
      </c>
      <c r="E142" s="1">
        <v>0.11</v>
      </c>
      <c r="F142" s="1">
        <v>0.11</v>
      </c>
      <c r="G142" s="1">
        <v>0.10199999999999999</v>
      </c>
      <c r="H142">
        <v>10</v>
      </c>
      <c r="I142">
        <v>4.846692066325653E-4</v>
      </c>
    </row>
    <row r="143" spans="1:9" x14ac:dyDescent="0.2">
      <c r="A143" t="s">
        <v>23</v>
      </c>
      <c r="B143" t="s">
        <v>21</v>
      </c>
      <c r="C143">
        <v>5</v>
      </c>
      <c r="D143" t="s">
        <v>6</v>
      </c>
      <c r="E143" s="1">
        <v>0.14599999999999999</v>
      </c>
      <c r="F143" s="1">
        <v>0.112</v>
      </c>
      <c r="G143" s="1"/>
      <c r="H143">
        <v>85</v>
      </c>
      <c r="I143">
        <v>1.2842830767875074E-2</v>
      </c>
    </row>
    <row r="144" spans="1:9" x14ac:dyDescent="0.2">
      <c r="A144" t="s">
        <v>23</v>
      </c>
      <c r="B144" t="s">
        <v>21</v>
      </c>
      <c r="C144">
        <v>5</v>
      </c>
      <c r="D144" t="s">
        <v>6</v>
      </c>
      <c r="E144" s="1">
        <v>0.23799999999999999</v>
      </c>
      <c r="F144" s="1">
        <v>0.16</v>
      </c>
      <c r="G144" s="1"/>
      <c r="H144">
        <v>40</v>
      </c>
      <c r="I144">
        <v>2.9907962062174828E-2</v>
      </c>
    </row>
    <row r="145" spans="1:9" x14ac:dyDescent="0.2">
      <c r="A145" t="s">
        <v>23</v>
      </c>
      <c r="B145" t="s">
        <v>21</v>
      </c>
      <c r="C145">
        <v>5</v>
      </c>
      <c r="D145" t="s">
        <v>6</v>
      </c>
      <c r="E145" s="1">
        <v>0.14199999999999999</v>
      </c>
      <c r="F145" s="1">
        <v>0.114</v>
      </c>
      <c r="G145" s="1"/>
      <c r="H145">
        <v>20</v>
      </c>
      <c r="I145">
        <v>1.2714025469077891E-2</v>
      </c>
    </row>
    <row r="146" spans="1:9" x14ac:dyDescent="0.2">
      <c r="A146" t="s">
        <v>23</v>
      </c>
      <c r="B146" t="s">
        <v>21</v>
      </c>
      <c r="C146">
        <v>5</v>
      </c>
      <c r="D146" t="s">
        <v>6</v>
      </c>
      <c r="E146" s="1">
        <v>0.67</v>
      </c>
      <c r="F146" s="1">
        <v>0.32400000000000001</v>
      </c>
      <c r="G146" s="1"/>
      <c r="H146">
        <v>90</v>
      </c>
      <c r="I146">
        <v>0.1704942333103181</v>
      </c>
    </row>
    <row r="147" spans="1:9" x14ac:dyDescent="0.2">
      <c r="A147" t="s">
        <v>23</v>
      </c>
      <c r="B147" t="s">
        <v>21</v>
      </c>
      <c r="C147">
        <v>5</v>
      </c>
      <c r="D147" t="s">
        <v>5</v>
      </c>
      <c r="E147" s="1">
        <v>0.22600000000000001</v>
      </c>
      <c r="F147" s="1">
        <v>0.2</v>
      </c>
      <c r="G147" s="1">
        <v>0.23</v>
      </c>
      <c r="H147">
        <v>95</v>
      </c>
      <c r="I147">
        <v>4.0824996533399367E-3</v>
      </c>
    </row>
    <row r="148" spans="1:9" x14ac:dyDescent="0.2">
      <c r="A148" t="s">
        <v>23</v>
      </c>
      <c r="B148" t="s">
        <v>21</v>
      </c>
      <c r="C148">
        <v>5</v>
      </c>
      <c r="D148" t="s">
        <v>5</v>
      </c>
      <c r="E148" s="1">
        <v>0.59199999999999997</v>
      </c>
      <c r="F148" s="1">
        <v>0.41</v>
      </c>
      <c r="G148" s="1">
        <v>0.19</v>
      </c>
      <c r="H148">
        <v>75</v>
      </c>
      <c r="I148">
        <v>1.8110025010883719E-2</v>
      </c>
    </row>
    <row r="149" spans="1:9" x14ac:dyDescent="0.2">
      <c r="A149" t="s">
        <v>23</v>
      </c>
      <c r="B149" t="s">
        <v>21</v>
      </c>
      <c r="C149">
        <v>5</v>
      </c>
      <c r="D149" t="s">
        <v>5</v>
      </c>
      <c r="E149" s="1">
        <v>0.15</v>
      </c>
      <c r="F149" s="1">
        <v>0.14799999999999999</v>
      </c>
      <c r="G149" s="1">
        <v>3.2000000000000001E-2</v>
      </c>
      <c r="H149">
        <v>45</v>
      </c>
      <c r="I149">
        <v>2.7897342763877358E-4</v>
      </c>
    </row>
    <row r="150" spans="1:9" x14ac:dyDescent="0.2">
      <c r="A150" t="s">
        <v>23</v>
      </c>
      <c r="B150" t="s">
        <v>21</v>
      </c>
      <c r="C150">
        <v>5</v>
      </c>
      <c r="D150" t="s">
        <v>9</v>
      </c>
      <c r="E150" s="1">
        <v>0.32400000000000001</v>
      </c>
      <c r="F150" s="1">
        <v>0.29599999999999999</v>
      </c>
      <c r="G150" s="1">
        <v>0.21</v>
      </c>
      <c r="H150">
        <v>10</v>
      </c>
      <c r="I150">
        <v>7.9088966735592313E-3</v>
      </c>
    </row>
    <row r="151" spans="1:9" x14ac:dyDescent="0.2">
      <c r="A151" t="s">
        <v>23</v>
      </c>
      <c r="B151" t="s">
        <v>21</v>
      </c>
      <c r="C151">
        <v>5</v>
      </c>
      <c r="D151" t="s">
        <v>9</v>
      </c>
      <c r="E151" s="1">
        <v>0.05</v>
      </c>
      <c r="F151" s="1">
        <v>4.3999999999999997E-2</v>
      </c>
      <c r="G151" s="1">
        <v>3.7999999999999999E-2</v>
      </c>
      <c r="H151">
        <v>0</v>
      </c>
      <c r="I151">
        <v>3.2829643230013341E-5</v>
      </c>
    </row>
    <row r="152" spans="1:9" x14ac:dyDescent="0.2">
      <c r="A152" t="s">
        <v>23</v>
      </c>
      <c r="B152" t="s">
        <v>21</v>
      </c>
      <c r="C152">
        <v>5</v>
      </c>
      <c r="D152" t="s">
        <v>9</v>
      </c>
      <c r="E152" s="1">
        <v>0.23400000000000001</v>
      </c>
      <c r="F152" s="1">
        <v>0.22</v>
      </c>
      <c r="G152" s="1">
        <v>0.14000000000000001</v>
      </c>
      <c r="H152">
        <v>5</v>
      </c>
      <c r="I152">
        <v>2.8302608216190452E-3</v>
      </c>
    </row>
    <row r="153" spans="1:9" x14ac:dyDescent="0.2">
      <c r="A153" t="s">
        <v>23</v>
      </c>
      <c r="B153" t="s">
        <v>21</v>
      </c>
      <c r="C153">
        <v>6</v>
      </c>
      <c r="D153" t="s">
        <v>6</v>
      </c>
      <c r="E153" s="1">
        <v>0.37</v>
      </c>
      <c r="F153" s="1">
        <v>0.22</v>
      </c>
      <c r="G153" s="1"/>
      <c r="H153">
        <v>10</v>
      </c>
      <c r="I153">
        <v>6.3931410500552288E-2</v>
      </c>
    </row>
    <row r="154" spans="1:9" x14ac:dyDescent="0.2">
      <c r="A154" t="s">
        <v>23</v>
      </c>
      <c r="B154" t="s">
        <v>21</v>
      </c>
      <c r="C154">
        <v>6</v>
      </c>
      <c r="D154" t="s">
        <v>6</v>
      </c>
      <c r="E154" s="1">
        <v>0.34</v>
      </c>
      <c r="F154" s="1">
        <v>0.18</v>
      </c>
      <c r="G154" s="1"/>
      <c r="H154">
        <v>60</v>
      </c>
      <c r="I154">
        <v>4.8066367599923839E-2</v>
      </c>
    </row>
    <row r="155" spans="1:9" x14ac:dyDescent="0.2">
      <c r="A155" t="s">
        <v>23</v>
      </c>
      <c r="B155" t="s">
        <v>21</v>
      </c>
      <c r="C155">
        <v>6</v>
      </c>
      <c r="D155" t="s">
        <v>6</v>
      </c>
      <c r="E155" s="1">
        <v>0.23</v>
      </c>
      <c r="F155" s="1">
        <v>0.1</v>
      </c>
      <c r="G155" s="1"/>
      <c r="H155">
        <v>0</v>
      </c>
      <c r="I155">
        <v>1.8064157758141314E-2</v>
      </c>
    </row>
    <row r="156" spans="1:9" x14ac:dyDescent="0.2">
      <c r="A156" t="s">
        <v>23</v>
      </c>
      <c r="B156" t="s">
        <v>21</v>
      </c>
      <c r="C156">
        <v>6</v>
      </c>
      <c r="D156" t="s">
        <v>5</v>
      </c>
      <c r="E156" s="1">
        <v>0.49</v>
      </c>
      <c r="F156" s="1">
        <v>0.38</v>
      </c>
      <c r="G156" s="1">
        <v>0.26</v>
      </c>
      <c r="H156">
        <v>40</v>
      </c>
      <c r="I156">
        <v>1.9011347943198632E-2</v>
      </c>
    </row>
    <row r="157" spans="1:9" x14ac:dyDescent="0.2">
      <c r="A157" t="s">
        <v>23</v>
      </c>
      <c r="B157" t="s">
        <v>21</v>
      </c>
      <c r="C157">
        <v>6</v>
      </c>
      <c r="D157" t="s">
        <v>5</v>
      </c>
      <c r="E157" s="1">
        <v>0.25</v>
      </c>
      <c r="F157" s="1">
        <v>0.16</v>
      </c>
      <c r="G157" s="1">
        <v>0.18</v>
      </c>
      <c r="H157">
        <v>5</v>
      </c>
      <c r="I157">
        <v>2.8274333882308141E-3</v>
      </c>
    </row>
    <row r="158" spans="1:9" x14ac:dyDescent="0.2">
      <c r="A158" t="s">
        <v>23</v>
      </c>
      <c r="B158" t="s">
        <v>21</v>
      </c>
      <c r="C158">
        <v>6</v>
      </c>
      <c r="D158" t="s">
        <v>5</v>
      </c>
      <c r="E158" s="9">
        <v>0.25</v>
      </c>
      <c r="F158" s="9">
        <v>0.35</v>
      </c>
      <c r="G158" s="9">
        <v>0.3</v>
      </c>
      <c r="H158">
        <v>10</v>
      </c>
      <c r="I158">
        <v>1.0308350894591508E-2</v>
      </c>
    </row>
    <row r="159" spans="1:9" x14ac:dyDescent="0.2">
      <c r="A159" t="s">
        <v>23</v>
      </c>
      <c r="B159" t="s">
        <v>21</v>
      </c>
      <c r="C159">
        <v>6</v>
      </c>
      <c r="D159" t="s">
        <v>9</v>
      </c>
      <c r="E159" s="1">
        <v>0.16</v>
      </c>
      <c r="F159" s="1">
        <v>0.1</v>
      </c>
      <c r="G159" s="1">
        <v>0.06</v>
      </c>
      <c r="H159">
        <v>30</v>
      </c>
      <c r="I159">
        <v>3.7699111843077519E-4</v>
      </c>
    </row>
    <row r="160" spans="1:9" x14ac:dyDescent="0.2">
      <c r="A160" t="s">
        <v>23</v>
      </c>
      <c r="B160" t="s">
        <v>21</v>
      </c>
      <c r="C160">
        <v>6</v>
      </c>
      <c r="D160" t="s">
        <v>9</v>
      </c>
      <c r="E160" s="1">
        <v>0.13</v>
      </c>
      <c r="F160" s="1">
        <v>0.13</v>
      </c>
      <c r="G160" s="1">
        <v>0.11</v>
      </c>
      <c r="H160">
        <v>0</v>
      </c>
      <c r="I160">
        <v>7.3002759287792835E-4</v>
      </c>
    </row>
    <row r="161" spans="1:9" x14ac:dyDescent="0.2">
      <c r="A161" t="s">
        <v>23</v>
      </c>
      <c r="B161" t="s">
        <v>21</v>
      </c>
      <c r="C161">
        <v>6</v>
      </c>
      <c r="D161" t="s">
        <v>9</v>
      </c>
      <c r="E161" s="9">
        <v>0.22</v>
      </c>
      <c r="F161" s="9">
        <v>0.2</v>
      </c>
      <c r="G161" s="9">
        <v>0.18</v>
      </c>
      <c r="H161">
        <v>0</v>
      </c>
      <c r="I161">
        <v>3.110176727053895E-3</v>
      </c>
    </row>
    <row r="162" spans="1:9" x14ac:dyDescent="0.2">
      <c r="A162" t="s">
        <v>23</v>
      </c>
      <c r="B162" t="s">
        <v>21</v>
      </c>
      <c r="C162">
        <v>6</v>
      </c>
      <c r="D162" t="s">
        <v>9</v>
      </c>
      <c r="E162" s="1">
        <v>0.25</v>
      </c>
      <c r="F162" s="1">
        <v>0.16</v>
      </c>
      <c r="G162" s="1">
        <v>0.12</v>
      </c>
      <c r="H162">
        <v>0</v>
      </c>
      <c r="I162">
        <v>1.8849555921538761E-3</v>
      </c>
    </row>
    <row r="163" spans="1:9" x14ac:dyDescent="0.2">
      <c r="A163" t="s">
        <v>23</v>
      </c>
      <c r="B163" t="s">
        <v>21</v>
      </c>
      <c r="C163">
        <v>7</v>
      </c>
      <c r="D163" t="s">
        <v>5</v>
      </c>
      <c r="E163" s="1">
        <v>0.41</v>
      </c>
      <c r="F163" s="1">
        <v>0.44</v>
      </c>
      <c r="G163" s="1">
        <v>0.09</v>
      </c>
      <c r="H163">
        <v>60</v>
      </c>
      <c r="I163">
        <v>6.3758622904604842E-3</v>
      </c>
    </row>
    <row r="164" spans="1:9" x14ac:dyDescent="0.2">
      <c r="A164" t="s">
        <v>23</v>
      </c>
      <c r="B164" t="s">
        <v>21</v>
      </c>
      <c r="C164">
        <v>7</v>
      </c>
      <c r="D164" t="s">
        <v>5</v>
      </c>
      <c r="E164" s="1">
        <v>0.154</v>
      </c>
      <c r="F164" s="1">
        <v>0.128</v>
      </c>
      <c r="G164" s="1">
        <v>0.08</v>
      </c>
      <c r="H164">
        <v>70</v>
      </c>
      <c r="I164">
        <v>6.1927074387562006E-4</v>
      </c>
    </row>
    <row r="165" spans="1:9" x14ac:dyDescent="0.2">
      <c r="A165" t="s">
        <v>23</v>
      </c>
      <c r="B165" t="s">
        <v>21</v>
      </c>
      <c r="C165">
        <v>7</v>
      </c>
      <c r="D165" t="s">
        <v>5</v>
      </c>
      <c r="E165" s="1">
        <v>0.41199999999999998</v>
      </c>
      <c r="F165" s="1">
        <v>0.48</v>
      </c>
      <c r="G165" s="1">
        <v>0.11</v>
      </c>
      <c r="H165">
        <v>80</v>
      </c>
      <c r="I165">
        <v>8.5426187436413656E-3</v>
      </c>
    </row>
    <row r="166" spans="1:9" x14ac:dyDescent="0.2">
      <c r="A166" t="s">
        <v>23</v>
      </c>
      <c r="B166" t="s">
        <v>21</v>
      </c>
      <c r="C166">
        <v>7</v>
      </c>
      <c r="D166" t="s">
        <v>5</v>
      </c>
      <c r="E166" s="1">
        <v>0.04</v>
      </c>
      <c r="F166" s="1">
        <v>0.02</v>
      </c>
      <c r="G166" s="1">
        <v>0.01</v>
      </c>
      <c r="H166">
        <v>0</v>
      </c>
      <c r="I166">
        <v>3.1415926535897933E-6</v>
      </c>
    </row>
    <row r="167" spans="1:9" x14ac:dyDescent="0.2">
      <c r="A167" t="s">
        <v>23</v>
      </c>
      <c r="B167" t="s">
        <v>21</v>
      </c>
      <c r="C167">
        <v>7</v>
      </c>
      <c r="D167" t="s">
        <v>5</v>
      </c>
      <c r="E167" s="1">
        <v>0.35</v>
      </c>
      <c r="F167" s="1">
        <v>0.24</v>
      </c>
      <c r="G167" s="1">
        <v>0.18</v>
      </c>
      <c r="H167">
        <v>0</v>
      </c>
      <c r="I167">
        <v>5.9376101152847083E-3</v>
      </c>
    </row>
    <row r="168" spans="1:9" x14ac:dyDescent="0.2">
      <c r="A168" t="s">
        <v>23</v>
      </c>
      <c r="B168" t="s">
        <v>21</v>
      </c>
      <c r="C168">
        <v>7</v>
      </c>
      <c r="D168" t="s">
        <v>5</v>
      </c>
      <c r="E168" s="1">
        <v>0.21</v>
      </c>
      <c r="F168" s="1">
        <v>0.23</v>
      </c>
      <c r="G168" s="1">
        <v>0.09</v>
      </c>
      <c r="H168">
        <v>40</v>
      </c>
      <c r="I168">
        <v>1.7070629081443538E-3</v>
      </c>
    </row>
    <row r="169" spans="1:9" x14ac:dyDescent="0.2">
      <c r="A169" t="s">
        <v>23</v>
      </c>
      <c r="B169" t="s">
        <v>21</v>
      </c>
      <c r="C169">
        <v>7</v>
      </c>
      <c r="D169" t="s">
        <v>5</v>
      </c>
      <c r="E169" s="1">
        <v>0.28999999999999998</v>
      </c>
      <c r="F169" s="1">
        <v>0.24</v>
      </c>
      <c r="G169" s="1">
        <v>0.18</v>
      </c>
      <c r="H169">
        <v>25</v>
      </c>
      <c r="I169">
        <v>4.9197340955216152E-3</v>
      </c>
    </row>
    <row r="170" spans="1:9" x14ac:dyDescent="0.2">
      <c r="A170" t="s">
        <v>23</v>
      </c>
      <c r="B170" t="s">
        <v>21</v>
      </c>
      <c r="C170">
        <v>7</v>
      </c>
      <c r="D170" t="s">
        <v>5</v>
      </c>
      <c r="E170" s="1">
        <v>7.0000000000000007E-2</v>
      </c>
      <c r="F170" s="1">
        <v>0.04</v>
      </c>
      <c r="G170" s="1">
        <v>0.01</v>
      </c>
      <c r="H170">
        <v>0</v>
      </c>
      <c r="I170">
        <v>1.0995574287564278E-5</v>
      </c>
    </row>
    <row r="171" spans="1:9" x14ac:dyDescent="0.2">
      <c r="A171" t="s">
        <v>23</v>
      </c>
      <c r="B171" t="s">
        <v>21</v>
      </c>
      <c r="C171">
        <v>7</v>
      </c>
      <c r="D171" t="s">
        <v>5</v>
      </c>
      <c r="E171" s="1">
        <v>0.2</v>
      </c>
      <c r="F171" s="1">
        <v>0.18</v>
      </c>
      <c r="G171" s="1">
        <v>7.0000000000000007E-2</v>
      </c>
      <c r="H171">
        <v>0</v>
      </c>
      <c r="I171">
        <v>9.8960168588078479E-4</v>
      </c>
    </row>
    <row r="172" spans="1:9" x14ac:dyDescent="0.2">
      <c r="A172" t="s">
        <v>23</v>
      </c>
      <c r="B172" t="s">
        <v>21</v>
      </c>
      <c r="C172">
        <v>7</v>
      </c>
      <c r="D172" t="s">
        <v>9</v>
      </c>
      <c r="E172" s="1">
        <v>0.33600000000000002</v>
      </c>
      <c r="F172" s="1">
        <v>0.28999999999999998</v>
      </c>
      <c r="G172" s="1">
        <v>0.21</v>
      </c>
      <c r="H172">
        <v>15</v>
      </c>
      <c r="I172">
        <v>8.0355656893519711E-3</v>
      </c>
    </row>
    <row r="173" spans="1:9" x14ac:dyDescent="0.2">
      <c r="A173" t="s">
        <v>23</v>
      </c>
      <c r="B173" t="s">
        <v>21</v>
      </c>
      <c r="C173">
        <v>8</v>
      </c>
      <c r="D173" t="s">
        <v>6</v>
      </c>
      <c r="E173" s="1">
        <v>0.21</v>
      </c>
      <c r="F173" s="1">
        <v>0.14000000000000001</v>
      </c>
      <c r="G173" s="1"/>
      <c r="H173">
        <v>30</v>
      </c>
      <c r="I173">
        <v>2.3090706003884982E-2</v>
      </c>
    </row>
    <row r="174" spans="1:9" x14ac:dyDescent="0.2">
      <c r="A174" t="s">
        <v>23</v>
      </c>
      <c r="B174" t="s">
        <v>21</v>
      </c>
      <c r="C174">
        <v>8</v>
      </c>
      <c r="D174" t="s">
        <v>6</v>
      </c>
      <c r="E174" s="1">
        <v>0.35</v>
      </c>
      <c r="F174" s="1">
        <v>0.23</v>
      </c>
      <c r="G174" s="1"/>
      <c r="H174">
        <v>20</v>
      </c>
      <c r="I174">
        <v>6.3224552153494581E-2</v>
      </c>
    </row>
    <row r="175" spans="1:9" x14ac:dyDescent="0.2">
      <c r="A175" t="s">
        <v>23</v>
      </c>
      <c r="B175" t="s">
        <v>21</v>
      </c>
      <c r="C175">
        <v>8</v>
      </c>
      <c r="D175" t="s">
        <v>6</v>
      </c>
      <c r="E175" s="1">
        <v>0.25</v>
      </c>
      <c r="F175" s="1">
        <v>0.13</v>
      </c>
      <c r="G175" s="1"/>
      <c r="H175">
        <v>70</v>
      </c>
      <c r="I175">
        <v>2.552544031041707E-2</v>
      </c>
    </row>
    <row r="176" spans="1:9" x14ac:dyDescent="0.2">
      <c r="A176" t="s">
        <v>23</v>
      </c>
      <c r="B176" t="s">
        <v>21</v>
      </c>
      <c r="C176">
        <v>8</v>
      </c>
      <c r="D176" t="s">
        <v>5</v>
      </c>
      <c r="E176" s="1">
        <v>0.17</v>
      </c>
      <c r="F176" s="1">
        <v>0.16</v>
      </c>
      <c r="G176" s="1"/>
      <c r="H176">
        <v>5</v>
      </c>
      <c r="I176">
        <v>2.1362830044410596E-2</v>
      </c>
    </row>
    <row r="177" spans="1:9" x14ac:dyDescent="0.2">
      <c r="A177" t="s">
        <v>23</v>
      </c>
      <c r="B177" t="s">
        <v>21</v>
      </c>
      <c r="C177">
        <v>8</v>
      </c>
      <c r="D177" t="s">
        <v>5</v>
      </c>
      <c r="E177" s="9">
        <v>0.44</v>
      </c>
      <c r="F177" s="9">
        <v>0.18</v>
      </c>
      <c r="G177" s="9">
        <v>0.4</v>
      </c>
      <c r="H177">
        <v>5</v>
      </c>
      <c r="I177">
        <v>1.244070690821558E-2</v>
      </c>
    </row>
    <row r="178" spans="1:9" x14ac:dyDescent="0.2">
      <c r="A178" t="s">
        <v>23</v>
      </c>
      <c r="B178" t="s">
        <v>21</v>
      </c>
      <c r="C178">
        <v>8</v>
      </c>
      <c r="D178" t="s">
        <v>5</v>
      </c>
      <c r="E178" s="9">
        <v>0.15</v>
      </c>
      <c r="F178" s="9">
        <v>0.11</v>
      </c>
      <c r="G178" s="9">
        <v>0.16</v>
      </c>
      <c r="H178">
        <v>0</v>
      </c>
      <c r="I178">
        <v>1.0367255756846318E-3</v>
      </c>
    </row>
    <row r="179" spans="1:9" x14ac:dyDescent="0.2">
      <c r="A179" t="s">
        <v>23</v>
      </c>
      <c r="B179" t="s">
        <v>21</v>
      </c>
      <c r="C179">
        <v>8</v>
      </c>
      <c r="D179" t="s">
        <v>5</v>
      </c>
      <c r="E179" s="9">
        <v>0.28000000000000003</v>
      </c>
      <c r="F179" s="9">
        <v>0.56000000000000005</v>
      </c>
      <c r="G179" s="9">
        <v>0.17</v>
      </c>
      <c r="H179">
        <v>10</v>
      </c>
      <c r="I179">
        <v>1.0467786721761192E-2</v>
      </c>
    </row>
    <row r="180" spans="1:9" x14ac:dyDescent="0.2">
      <c r="A180" t="s">
        <v>23</v>
      </c>
      <c r="B180" t="s">
        <v>21</v>
      </c>
      <c r="C180">
        <v>8</v>
      </c>
      <c r="D180" t="s">
        <v>9</v>
      </c>
      <c r="E180" s="9">
        <v>0.2</v>
      </c>
      <c r="F180" s="9">
        <v>0.15</v>
      </c>
      <c r="G180" s="9">
        <v>0.11</v>
      </c>
      <c r="H180">
        <v>0</v>
      </c>
      <c r="I180">
        <v>1.2959069696057896E-3</v>
      </c>
    </row>
    <row r="181" spans="1:9" x14ac:dyDescent="0.2">
      <c r="A181" t="s">
        <v>23</v>
      </c>
      <c r="B181" t="s">
        <v>21</v>
      </c>
      <c r="C181">
        <v>8</v>
      </c>
      <c r="D181" t="s">
        <v>9</v>
      </c>
      <c r="E181" s="9">
        <v>0.19</v>
      </c>
      <c r="F181" s="9">
        <v>0.18</v>
      </c>
      <c r="G181" s="9">
        <v>0.12</v>
      </c>
      <c r="H181">
        <v>0</v>
      </c>
      <c r="I181">
        <v>1.6116370312915639E-3</v>
      </c>
    </row>
    <row r="182" spans="1:9" x14ac:dyDescent="0.2">
      <c r="A182" t="s">
        <v>23</v>
      </c>
      <c r="B182" t="s">
        <v>21</v>
      </c>
      <c r="C182">
        <v>8</v>
      </c>
      <c r="D182" t="s">
        <v>9</v>
      </c>
      <c r="E182" s="1">
        <v>0.3</v>
      </c>
      <c r="F182" s="1">
        <v>0.28000000000000003</v>
      </c>
      <c r="G182" s="1">
        <v>0.15</v>
      </c>
      <c r="H182">
        <v>0</v>
      </c>
      <c r="I182">
        <v>0</v>
      </c>
    </row>
    <row r="183" spans="1:9" x14ac:dyDescent="0.2">
      <c r="A183" t="s">
        <v>23</v>
      </c>
      <c r="B183" t="s">
        <v>21</v>
      </c>
      <c r="C183">
        <v>9</v>
      </c>
      <c r="D183" t="s">
        <v>6</v>
      </c>
      <c r="E183" s="9">
        <v>0.35</v>
      </c>
      <c r="F183" s="9">
        <v>0.45</v>
      </c>
      <c r="G183" s="9">
        <v>0.36</v>
      </c>
      <c r="H183">
        <v>0</v>
      </c>
      <c r="I183">
        <v>2.2266037932317656E-2</v>
      </c>
    </row>
    <row r="184" spans="1:9" x14ac:dyDescent="0.2">
      <c r="A184" t="s">
        <v>23</v>
      </c>
      <c r="B184" t="s">
        <v>21</v>
      </c>
      <c r="C184">
        <v>9</v>
      </c>
      <c r="D184" t="s">
        <v>5</v>
      </c>
      <c r="E184" s="9">
        <v>0.53</v>
      </c>
      <c r="F184" s="9">
        <v>0.25</v>
      </c>
      <c r="G184" s="9">
        <v>0.11</v>
      </c>
      <c r="H184">
        <v>0</v>
      </c>
      <c r="I184">
        <v>5.7235891157589045E-3</v>
      </c>
    </row>
    <row r="185" spans="1:9" x14ac:dyDescent="0.2">
      <c r="A185" t="s">
        <v>23</v>
      </c>
      <c r="B185" t="s">
        <v>21</v>
      </c>
      <c r="C185">
        <v>9</v>
      </c>
      <c r="D185" t="s">
        <v>5</v>
      </c>
      <c r="E185" s="9">
        <v>0.13</v>
      </c>
      <c r="F185" s="9">
        <v>0.11</v>
      </c>
      <c r="G185" s="9">
        <v>0.13</v>
      </c>
      <c r="H185">
        <v>0</v>
      </c>
      <c r="I185">
        <v>7.3002759287792813E-4</v>
      </c>
    </row>
    <row r="186" spans="1:9" x14ac:dyDescent="0.2">
      <c r="A186" t="s">
        <v>23</v>
      </c>
      <c r="B186" t="s">
        <v>21</v>
      </c>
      <c r="C186">
        <v>9</v>
      </c>
      <c r="D186" t="s">
        <v>5</v>
      </c>
      <c r="E186" s="9">
        <v>0.25</v>
      </c>
      <c r="F186" s="9">
        <v>0.3</v>
      </c>
      <c r="G186" s="9">
        <v>0.32</v>
      </c>
      <c r="H186">
        <v>50</v>
      </c>
      <c r="I186">
        <v>9.4247779607693795E-3</v>
      </c>
    </row>
    <row r="187" spans="1:9" x14ac:dyDescent="0.2">
      <c r="A187" t="s">
        <v>23</v>
      </c>
      <c r="B187" t="s">
        <v>21</v>
      </c>
      <c r="C187">
        <v>9</v>
      </c>
      <c r="D187" t="s">
        <v>5</v>
      </c>
      <c r="E187" s="9">
        <v>0.15</v>
      </c>
      <c r="F187" s="9">
        <v>0.14000000000000001</v>
      </c>
      <c r="G187" s="9">
        <v>0.13</v>
      </c>
      <c r="H187">
        <v>0</v>
      </c>
      <c r="I187">
        <v>1.0720684930375171E-3</v>
      </c>
    </row>
    <row r="188" spans="1:9" x14ac:dyDescent="0.2">
      <c r="A188" t="s">
        <v>23</v>
      </c>
      <c r="B188" t="s">
        <v>21</v>
      </c>
      <c r="C188">
        <v>9</v>
      </c>
      <c r="D188" t="s">
        <v>5</v>
      </c>
      <c r="E188" s="1">
        <v>0.20399999999999999</v>
      </c>
      <c r="F188" s="1">
        <v>0.123</v>
      </c>
      <c r="G188" s="9"/>
      <c r="H188">
        <v>0</v>
      </c>
      <c r="I188">
        <v>0</v>
      </c>
    </row>
    <row r="189" spans="1:9" x14ac:dyDescent="0.2">
      <c r="A189" t="s">
        <v>23</v>
      </c>
      <c r="B189" t="s">
        <v>21</v>
      </c>
      <c r="C189">
        <v>9</v>
      </c>
      <c r="D189" t="s">
        <v>5</v>
      </c>
      <c r="E189" s="1">
        <v>0.109</v>
      </c>
      <c r="F189" s="1">
        <v>0.04</v>
      </c>
      <c r="G189" s="9"/>
      <c r="H189">
        <v>0</v>
      </c>
      <c r="I189">
        <v>0</v>
      </c>
    </row>
    <row r="190" spans="1:9" x14ac:dyDescent="0.2">
      <c r="A190" t="s">
        <v>23</v>
      </c>
      <c r="B190" t="s">
        <v>21</v>
      </c>
      <c r="C190">
        <v>9</v>
      </c>
      <c r="D190" t="s">
        <v>9</v>
      </c>
      <c r="E190" s="9">
        <v>0.35</v>
      </c>
      <c r="F190" s="9">
        <v>0.34</v>
      </c>
      <c r="G190" s="9">
        <v>0.23</v>
      </c>
      <c r="H190">
        <v>0</v>
      </c>
      <c r="I190">
        <v>1.074817386609408E-2</v>
      </c>
    </row>
    <row r="191" spans="1:9" x14ac:dyDescent="0.2">
      <c r="A191" t="s">
        <v>23</v>
      </c>
      <c r="B191" t="s">
        <v>21</v>
      </c>
      <c r="C191">
        <v>9</v>
      </c>
      <c r="D191" t="s">
        <v>9</v>
      </c>
      <c r="E191" s="9">
        <v>0.17</v>
      </c>
      <c r="F191" s="9">
        <v>0.14000000000000001</v>
      </c>
      <c r="G191" s="9">
        <v>0.1</v>
      </c>
      <c r="H191">
        <v>0</v>
      </c>
      <c r="I191">
        <v>9.3462381444296369E-4</v>
      </c>
    </row>
    <row r="192" spans="1:9" x14ac:dyDescent="0.2">
      <c r="A192" t="s">
        <v>23</v>
      </c>
      <c r="B192" t="s">
        <v>21</v>
      </c>
      <c r="C192">
        <v>9</v>
      </c>
      <c r="D192" t="s">
        <v>9</v>
      </c>
      <c r="E192" s="9">
        <v>0.35</v>
      </c>
      <c r="F192" s="9">
        <v>0.25</v>
      </c>
      <c r="G192" s="9">
        <v>0.16</v>
      </c>
      <c r="H192">
        <v>0</v>
      </c>
      <c r="I192">
        <v>5.4977871437821377E-3</v>
      </c>
    </row>
    <row r="193" spans="1:9" x14ac:dyDescent="0.2">
      <c r="A193" t="s">
        <v>23</v>
      </c>
      <c r="B193" t="s">
        <v>21</v>
      </c>
      <c r="C193">
        <v>10</v>
      </c>
      <c r="D193" t="s">
        <v>6</v>
      </c>
      <c r="E193" s="1">
        <v>6.8000000000000005E-2</v>
      </c>
      <c r="F193" s="1">
        <v>4.8000000000000001E-2</v>
      </c>
      <c r="G193" s="1"/>
      <c r="H193">
        <v>0</v>
      </c>
      <c r="I193">
        <v>2.5635396053292716E-3</v>
      </c>
    </row>
    <row r="194" spans="1:9" x14ac:dyDescent="0.2">
      <c r="A194" t="s">
        <v>23</v>
      </c>
      <c r="B194" t="s">
        <v>21</v>
      </c>
      <c r="C194">
        <v>10</v>
      </c>
      <c r="D194" t="s">
        <v>5</v>
      </c>
      <c r="E194" s="1">
        <v>0.26800000000000002</v>
      </c>
      <c r="F194" s="1">
        <v>0.23</v>
      </c>
      <c r="G194" s="1">
        <v>0.13600000000000001</v>
      </c>
      <c r="H194">
        <v>90</v>
      </c>
      <c r="I194">
        <v>3.2920121098436728E-3</v>
      </c>
    </row>
    <row r="195" spans="1:9" x14ac:dyDescent="0.2">
      <c r="A195" t="s">
        <v>23</v>
      </c>
      <c r="B195" t="s">
        <v>21</v>
      </c>
      <c r="C195">
        <v>10</v>
      </c>
      <c r="D195" t="s">
        <v>5</v>
      </c>
      <c r="E195" s="1">
        <v>0.17199999999999999</v>
      </c>
      <c r="F195" s="1">
        <v>0.14000000000000001</v>
      </c>
      <c r="G195" s="1">
        <v>6.6000000000000003E-2</v>
      </c>
      <c r="H195">
        <v>85</v>
      </c>
      <c r="I195">
        <v>6.2410879656214834E-4</v>
      </c>
    </row>
    <row r="196" spans="1:9" x14ac:dyDescent="0.2">
      <c r="A196" t="s">
        <v>23</v>
      </c>
      <c r="B196" t="s">
        <v>21</v>
      </c>
      <c r="C196">
        <v>10</v>
      </c>
      <c r="D196" t="s">
        <v>5</v>
      </c>
      <c r="E196" s="1">
        <v>5.6000000000000001E-2</v>
      </c>
      <c r="F196" s="1">
        <v>0.03</v>
      </c>
      <c r="G196" s="1">
        <v>1.2E-2</v>
      </c>
      <c r="H196">
        <v>0</v>
      </c>
      <c r="I196">
        <v>7.9168134870462781E-6</v>
      </c>
    </row>
    <row r="197" spans="1:9" x14ac:dyDescent="0.2">
      <c r="A197" t="s">
        <v>23</v>
      </c>
      <c r="B197" t="s">
        <v>21</v>
      </c>
      <c r="C197">
        <v>10</v>
      </c>
      <c r="D197" t="s">
        <v>5</v>
      </c>
      <c r="E197" s="1">
        <v>2.5999999999999999E-2</v>
      </c>
      <c r="F197" s="1">
        <v>2.4E-2</v>
      </c>
      <c r="G197" s="1">
        <v>8.0000000000000002E-3</v>
      </c>
      <c r="H197">
        <v>0</v>
      </c>
      <c r="I197">
        <v>1.9603538158400307E-6</v>
      </c>
    </row>
    <row r="198" spans="1:9" x14ac:dyDescent="0.2">
      <c r="A198" t="s">
        <v>23</v>
      </c>
      <c r="B198" t="s">
        <v>21</v>
      </c>
      <c r="C198">
        <v>10</v>
      </c>
      <c r="D198" t="s">
        <v>5</v>
      </c>
      <c r="E198" s="1">
        <v>0.114</v>
      </c>
      <c r="F198" s="1">
        <v>6.4000000000000001E-2</v>
      </c>
      <c r="G198" s="1">
        <v>0.02</v>
      </c>
      <c r="H198">
        <v>40</v>
      </c>
      <c r="I198">
        <v>5.7302650001477828E-5</v>
      </c>
    </row>
    <row r="199" spans="1:9" x14ac:dyDescent="0.2">
      <c r="A199" t="s">
        <v>23</v>
      </c>
      <c r="B199" t="s">
        <v>21</v>
      </c>
      <c r="C199">
        <v>10</v>
      </c>
      <c r="D199" t="s">
        <v>5</v>
      </c>
      <c r="E199" s="1">
        <v>0.312</v>
      </c>
      <c r="F199" s="1">
        <v>0.25</v>
      </c>
      <c r="G199" s="1">
        <v>0.06</v>
      </c>
      <c r="H199">
        <v>90</v>
      </c>
      <c r="I199">
        <v>1.8378317023500289E-3</v>
      </c>
    </row>
    <row r="200" spans="1:9" x14ac:dyDescent="0.2">
      <c r="A200" t="s">
        <v>23</v>
      </c>
      <c r="B200" t="s">
        <v>21</v>
      </c>
      <c r="C200">
        <v>10</v>
      </c>
      <c r="D200" t="s">
        <v>9</v>
      </c>
      <c r="E200" s="1">
        <v>0.13800000000000001</v>
      </c>
      <c r="F200" s="1">
        <v>0.11</v>
      </c>
      <c r="G200" s="1">
        <v>8.5999999999999993E-2</v>
      </c>
      <c r="H200">
        <v>0</v>
      </c>
      <c r="I200">
        <v>5.1266079717605039E-4</v>
      </c>
    </row>
    <row r="201" spans="1:9" x14ac:dyDescent="0.2">
      <c r="A201" t="s">
        <v>23</v>
      </c>
      <c r="B201" t="s">
        <v>21</v>
      </c>
      <c r="C201">
        <v>10</v>
      </c>
      <c r="D201" t="s">
        <v>9</v>
      </c>
      <c r="E201" s="1">
        <v>0.26</v>
      </c>
      <c r="F201" s="1">
        <v>0.248</v>
      </c>
      <c r="G201" s="1">
        <v>0.14000000000000001</v>
      </c>
      <c r="H201">
        <v>0</v>
      </c>
      <c r="I201">
        <v>3.5449731503107225E-3</v>
      </c>
    </row>
    <row r="202" spans="1:9" x14ac:dyDescent="0.2">
      <c r="A202" t="s">
        <v>23</v>
      </c>
      <c r="B202" t="s">
        <v>21</v>
      </c>
      <c r="C202">
        <v>10</v>
      </c>
      <c r="D202" t="s">
        <v>9</v>
      </c>
      <c r="E202" s="1">
        <v>0.104</v>
      </c>
      <c r="F202" s="1">
        <v>8.5999999999999993E-2</v>
      </c>
      <c r="G202" s="1">
        <v>4.8000000000000001E-2</v>
      </c>
      <c r="H202">
        <v>10</v>
      </c>
      <c r="I202">
        <v>1.6859042816224265E-4</v>
      </c>
    </row>
    <row r="203" spans="1:9" x14ac:dyDescent="0.2">
      <c r="A203" t="s">
        <v>24</v>
      </c>
      <c r="B203" t="s">
        <v>22</v>
      </c>
      <c r="C203">
        <v>1</v>
      </c>
      <c r="D203" t="s">
        <v>5</v>
      </c>
      <c r="E203" s="1">
        <v>2.52</v>
      </c>
      <c r="F203" s="1">
        <v>1.39</v>
      </c>
      <c r="G203" s="1">
        <v>1.1200000000000001</v>
      </c>
      <c r="H203">
        <v>15</v>
      </c>
      <c r="I203">
        <v>1.5406119045792057</v>
      </c>
    </row>
    <row r="204" spans="1:9" x14ac:dyDescent="0.2">
      <c r="A204" t="s">
        <v>24</v>
      </c>
      <c r="B204" t="s">
        <v>22</v>
      </c>
      <c r="C204">
        <v>1</v>
      </c>
      <c r="D204" t="s">
        <v>9</v>
      </c>
      <c r="E204" s="1">
        <v>0.104</v>
      </c>
      <c r="F204" s="1">
        <v>8.7999999999999995E-2</v>
      </c>
      <c r="G204" s="1">
        <v>5.8000000000000003E-2</v>
      </c>
      <c r="H204">
        <v>0</v>
      </c>
      <c r="I204">
        <v>2.0845095575098993E-4</v>
      </c>
    </row>
    <row r="205" spans="1:9" x14ac:dyDescent="0.2">
      <c r="A205" t="s">
        <v>24</v>
      </c>
      <c r="B205" t="s">
        <v>22</v>
      </c>
      <c r="C205">
        <v>1</v>
      </c>
      <c r="D205" t="s">
        <v>9</v>
      </c>
      <c r="E205" s="1">
        <v>7.0000000000000007E-2</v>
      </c>
      <c r="F205" s="1">
        <v>4.8000000000000001E-2</v>
      </c>
      <c r="G205" s="1">
        <v>3.7999999999999999E-2</v>
      </c>
      <c r="H205">
        <v>0</v>
      </c>
      <c r="I205">
        <v>5.0139818751293104E-5</v>
      </c>
    </row>
    <row r="206" spans="1:9" x14ac:dyDescent="0.2">
      <c r="A206" t="s">
        <v>24</v>
      </c>
      <c r="B206" t="s">
        <v>22</v>
      </c>
      <c r="C206">
        <v>1</v>
      </c>
      <c r="D206" t="s">
        <v>6</v>
      </c>
      <c r="E206" s="1">
        <v>0.43</v>
      </c>
      <c r="F206" s="1">
        <v>0.22600000000000001</v>
      </c>
      <c r="G206" s="1"/>
      <c r="H206">
        <v>5</v>
      </c>
      <c r="I206">
        <v>7.6324993518964032E-2</v>
      </c>
    </row>
    <row r="207" spans="1:9" x14ac:dyDescent="0.2">
      <c r="A207" t="s">
        <v>24</v>
      </c>
      <c r="B207" t="s">
        <v>22</v>
      </c>
      <c r="C207">
        <v>1</v>
      </c>
      <c r="D207" t="s">
        <v>6</v>
      </c>
      <c r="E207" s="1">
        <v>0.25</v>
      </c>
      <c r="F207" s="1">
        <v>0.14599999999999999</v>
      </c>
      <c r="G207" s="1"/>
      <c r="H207">
        <v>0</v>
      </c>
      <c r="I207">
        <v>2.8667032964006859E-2</v>
      </c>
    </row>
    <row r="208" spans="1:9" x14ac:dyDescent="0.2">
      <c r="A208" t="s">
        <v>24</v>
      </c>
      <c r="B208" t="s">
        <v>22</v>
      </c>
      <c r="C208">
        <v>2</v>
      </c>
      <c r="D208" t="s">
        <v>6</v>
      </c>
      <c r="E208" s="1">
        <v>0.60199999999999998</v>
      </c>
      <c r="F208" s="1">
        <v>0.47</v>
      </c>
      <c r="G208" s="1"/>
      <c r="H208">
        <v>5</v>
      </c>
      <c r="I208">
        <v>0.22222055635167398</v>
      </c>
    </row>
    <row r="209" spans="1:9" x14ac:dyDescent="0.2">
      <c r="A209" t="s">
        <v>24</v>
      </c>
      <c r="B209" t="s">
        <v>22</v>
      </c>
      <c r="C209">
        <v>2</v>
      </c>
      <c r="D209" t="s">
        <v>6</v>
      </c>
      <c r="E209" s="1">
        <v>0.05</v>
      </c>
      <c r="F209" s="1">
        <v>6.2E-2</v>
      </c>
      <c r="G209" s="1"/>
      <c r="H209">
        <v>0</v>
      </c>
      <c r="I209">
        <v>2.4347343065320901E-3</v>
      </c>
    </row>
    <row r="210" spans="1:9" x14ac:dyDescent="0.2">
      <c r="A210" t="s">
        <v>24</v>
      </c>
      <c r="B210" t="s">
        <v>22</v>
      </c>
      <c r="C210">
        <v>2</v>
      </c>
      <c r="D210" t="s">
        <v>6</v>
      </c>
      <c r="E210" s="1">
        <v>0.112</v>
      </c>
      <c r="F210" s="1">
        <v>0.06</v>
      </c>
      <c r="G210" s="1"/>
      <c r="H210">
        <v>0</v>
      </c>
      <c r="I210">
        <v>5.2778756580308525E-3</v>
      </c>
    </row>
    <row r="211" spans="1:9" x14ac:dyDescent="0.2">
      <c r="A211" t="s">
        <v>24</v>
      </c>
      <c r="B211" t="s">
        <v>22</v>
      </c>
      <c r="C211">
        <v>2</v>
      </c>
      <c r="D211" t="s">
        <v>6</v>
      </c>
      <c r="E211" s="1">
        <v>0.23799999999999999</v>
      </c>
      <c r="F211" s="1">
        <v>0.218</v>
      </c>
      <c r="G211" s="1"/>
      <c r="H211">
        <v>25</v>
      </c>
      <c r="I211">
        <v>4.0749598309713204E-2</v>
      </c>
    </row>
    <row r="212" spans="1:9" x14ac:dyDescent="0.2">
      <c r="A212" t="s">
        <v>24</v>
      </c>
      <c r="B212" t="s">
        <v>22</v>
      </c>
      <c r="C212">
        <v>2</v>
      </c>
      <c r="D212" t="s">
        <v>6</v>
      </c>
      <c r="E212" s="1">
        <v>0.19400000000000001</v>
      </c>
      <c r="F212" s="1">
        <v>8.2000000000000003E-2</v>
      </c>
      <c r="G212" s="1"/>
      <c r="H212">
        <v>2</v>
      </c>
      <c r="I212">
        <v>1.2494113983326609E-2</v>
      </c>
    </row>
    <row r="213" spans="1:9" x14ac:dyDescent="0.2">
      <c r="A213" t="s">
        <v>24</v>
      </c>
      <c r="B213" t="s">
        <v>22</v>
      </c>
      <c r="C213">
        <v>3</v>
      </c>
      <c r="D213" t="s">
        <v>6</v>
      </c>
      <c r="E213" s="1">
        <v>0.42</v>
      </c>
      <c r="F213" s="1">
        <v>0.47599999999999998</v>
      </c>
      <c r="G213" s="1"/>
      <c r="H213">
        <v>2</v>
      </c>
      <c r="I213">
        <v>0.15701680082641786</v>
      </c>
    </row>
    <row r="214" spans="1:9" x14ac:dyDescent="0.2">
      <c r="A214" t="s">
        <v>24</v>
      </c>
      <c r="B214" t="s">
        <v>22</v>
      </c>
      <c r="C214">
        <v>3</v>
      </c>
      <c r="D214" t="s">
        <v>6</v>
      </c>
      <c r="E214" s="1">
        <v>0.374</v>
      </c>
      <c r="F214" s="1">
        <v>0.152</v>
      </c>
      <c r="G214" s="1"/>
      <c r="H214">
        <v>66</v>
      </c>
      <c r="I214">
        <v>4.4648314792818139E-2</v>
      </c>
    </row>
    <row r="215" spans="1:9" x14ac:dyDescent="0.2">
      <c r="A215" t="s">
        <v>24</v>
      </c>
      <c r="B215" t="s">
        <v>22</v>
      </c>
      <c r="C215">
        <v>3</v>
      </c>
      <c r="D215" t="s">
        <v>6</v>
      </c>
      <c r="E215" s="1">
        <v>0.67</v>
      </c>
      <c r="F215" s="1">
        <v>0.62</v>
      </c>
      <c r="G215" s="1"/>
      <c r="H215">
        <v>40</v>
      </c>
      <c r="I215">
        <v>0.32625439707530007</v>
      </c>
    </row>
    <row r="216" spans="1:9" x14ac:dyDescent="0.2">
      <c r="A216" t="s">
        <v>24</v>
      </c>
      <c r="B216" t="s">
        <v>22</v>
      </c>
      <c r="C216">
        <v>3</v>
      </c>
      <c r="D216" t="s">
        <v>6</v>
      </c>
      <c r="E216" s="1">
        <v>6.8000000000000005E-2</v>
      </c>
      <c r="F216" s="1">
        <v>5.1999999999999998E-2</v>
      </c>
      <c r="G216" s="1"/>
      <c r="H216">
        <v>0</v>
      </c>
      <c r="I216">
        <v>2.777167905773377E-3</v>
      </c>
    </row>
    <row r="217" spans="1:9" x14ac:dyDescent="0.2">
      <c r="A217" t="s">
        <v>24</v>
      </c>
      <c r="B217" t="s">
        <v>22</v>
      </c>
      <c r="C217">
        <v>3</v>
      </c>
      <c r="D217" t="s">
        <v>6</v>
      </c>
      <c r="E217" s="1">
        <v>2.8000000000000001E-2</v>
      </c>
      <c r="F217" s="1">
        <v>0.02</v>
      </c>
      <c r="G217" s="1"/>
      <c r="H217">
        <v>0</v>
      </c>
      <c r="I217">
        <v>4.3982297150257108E-4</v>
      </c>
    </row>
    <row r="218" spans="1:9" x14ac:dyDescent="0.2">
      <c r="A218" t="s">
        <v>24</v>
      </c>
      <c r="B218" t="s">
        <v>22</v>
      </c>
      <c r="C218">
        <v>4</v>
      </c>
      <c r="D218" t="s">
        <v>5</v>
      </c>
      <c r="E218" s="1">
        <v>1.44</v>
      </c>
      <c r="F218" s="1">
        <v>0.91</v>
      </c>
      <c r="G218" s="1">
        <v>0.59</v>
      </c>
      <c r="H218">
        <v>2</v>
      </c>
      <c r="I218">
        <v>0.30360979722822479</v>
      </c>
    </row>
    <row r="219" spans="1:9" x14ac:dyDescent="0.2">
      <c r="A219" t="s">
        <v>24</v>
      </c>
      <c r="B219" t="s">
        <v>22</v>
      </c>
      <c r="C219">
        <v>4</v>
      </c>
      <c r="D219" t="s">
        <v>6</v>
      </c>
      <c r="E219" s="1">
        <v>0.94799999999999995</v>
      </c>
      <c r="F219" s="1">
        <v>0.5</v>
      </c>
      <c r="G219" s="1"/>
      <c r="H219">
        <v>50</v>
      </c>
      <c r="I219">
        <v>0.37227872945039048</v>
      </c>
    </row>
    <row r="220" spans="1:9" x14ac:dyDescent="0.2">
      <c r="A220" t="s">
        <v>24</v>
      </c>
      <c r="B220" t="s">
        <v>22</v>
      </c>
      <c r="C220">
        <v>4</v>
      </c>
      <c r="D220" t="s">
        <v>6</v>
      </c>
      <c r="E220" s="1">
        <v>0.79</v>
      </c>
      <c r="F220" s="1">
        <v>0.84</v>
      </c>
      <c r="G220" s="1"/>
      <c r="H220">
        <v>30</v>
      </c>
      <c r="I220">
        <v>0.5211902212305467</v>
      </c>
    </row>
    <row r="221" spans="1:9" x14ac:dyDescent="0.2">
      <c r="A221" t="s">
        <v>24</v>
      </c>
      <c r="B221" t="s">
        <v>22</v>
      </c>
      <c r="C221">
        <v>4</v>
      </c>
      <c r="D221" t="s">
        <v>6</v>
      </c>
      <c r="E221" s="1">
        <v>1.99</v>
      </c>
      <c r="F221" s="1">
        <v>1.79</v>
      </c>
      <c r="G221" s="1"/>
      <c r="H221">
        <v>75</v>
      </c>
      <c r="I221">
        <v>2.7976667978380507</v>
      </c>
    </row>
    <row r="222" spans="1:9" x14ac:dyDescent="0.2">
      <c r="A222" t="s">
        <v>24</v>
      </c>
      <c r="B222" t="s">
        <v>22</v>
      </c>
      <c r="C222">
        <v>4</v>
      </c>
      <c r="D222" t="s">
        <v>6</v>
      </c>
      <c r="E222" s="1">
        <v>1.03</v>
      </c>
      <c r="F222" s="1">
        <v>0.75</v>
      </c>
      <c r="G222" s="1"/>
      <c r="H222">
        <v>40</v>
      </c>
      <c r="I222">
        <v>0.60672008122452881</v>
      </c>
    </row>
    <row r="223" spans="1:9" x14ac:dyDescent="0.2">
      <c r="A223" t="s">
        <v>24</v>
      </c>
      <c r="B223" t="s">
        <v>22</v>
      </c>
      <c r="C223">
        <v>5</v>
      </c>
      <c r="D223" t="s">
        <v>5</v>
      </c>
      <c r="E223" s="1">
        <v>0.89800000000000002</v>
      </c>
      <c r="F223" s="1">
        <v>0.36</v>
      </c>
      <c r="G223" s="1">
        <v>0.52</v>
      </c>
      <c r="H223">
        <v>80</v>
      </c>
      <c r="I223">
        <v>6.6014914748413034E-2</v>
      </c>
    </row>
    <row r="224" spans="1:9" x14ac:dyDescent="0.2">
      <c r="A224" t="s">
        <v>24</v>
      </c>
      <c r="B224" t="s">
        <v>22</v>
      </c>
      <c r="C224">
        <v>5</v>
      </c>
      <c r="D224" t="s">
        <v>6</v>
      </c>
      <c r="E224" s="1">
        <v>0.45800000000000002</v>
      </c>
      <c r="F224" s="1">
        <v>0.32</v>
      </c>
      <c r="G224" s="1"/>
      <c r="H224">
        <v>2</v>
      </c>
      <c r="I224">
        <v>0.11510795482753002</v>
      </c>
    </row>
    <row r="225" spans="1:9" x14ac:dyDescent="0.2">
      <c r="A225" t="s">
        <v>24</v>
      </c>
      <c r="B225" t="s">
        <v>22</v>
      </c>
      <c r="C225">
        <v>5</v>
      </c>
      <c r="D225" t="s">
        <v>6</v>
      </c>
      <c r="E225" s="1">
        <v>0.154</v>
      </c>
      <c r="F225" s="1">
        <v>0.11600000000000001</v>
      </c>
      <c r="G225" s="1"/>
      <c r="H225">
        <v>5</v>
      </c>
      <c r="I225">
        <v>1.4030352790932017E-2</v>
      </c>
    </row>
    <row r="226" spans="1:9" x14ac:dyDescent="0.2">
      <c r="A226" t="s">
        <v>24</v>
      </c>
      <c r="B226" t="s">
        <v>22</v>
      </c>
      <c r="C226">
        <v>5</v>
      </c>
      <c r="D226" t="s">
        <v>6</v>
      </c>
      <c r="E226" s="1">
        <v>0.216</v>
      </c>
      <c r="F226" s="1">
        <v>0.21199999999999999</v>
      </c>
      <c r="G226" s="1"/>
      <c r="H226">
        <v>1</v>
      </c>
      <c r="I226">
        <v>3.596495269829595E-2</v>
      </c>
    </row>
    <row r="227" spans="1:9" x14ac:dyDescent="0.2">
      <c r="A227" t="s">
        <v>24</v>
      </c>
      <c r="B227" t="s">
        <v>22</v>
      </c>
      <c r="C227">
        <v>5</v>
      </c>
      <c r="D227" t="s">
        <v>6</v>
      </c>
      <c r="E227" s="1">
        <v>0.41</v>
      </c>
      <c r="F227" s="1">
        <v>0.48</v>
      </c>
      <c r="G227" s="1"/>
      <c r="H227">
        <v>5</v>
      </c>
      <c r="I227">
        <v>0.15456635855661779</v>
      </c>
    </row>
    <row r="228" spans="1:9" x14ac:dyDescent="0.2">
      <c r="A228" t="s">
        <v>24</v>
      </c>
      <c r="B228" t="s">
        <v>22</v>
      </c>
      <c r="C228">
        <v>6</v>
      </c>
      <c r="D228" t="s">
        <v>5</v>
      </c>
      <c r="E228" s="1">
        <v>0.71</v>
      </c>
      <c r="F228" s="1">
        <v>0.53</v>
      </c>
      <c r="G228" s="1">
        <v>0.56999999999999995</v>
      </c>
      <c r="H228">
        <v>10</v>
      </c>
      <c r="I228">
        <v>8.4230418732641033E-2</v>
      </c>
    </row>
    <row r="229" spans="1:9" x14ac:dyDescent="0.2">
      <c r="A229" t="s">
        <v>24</v>
      </c>
      <c r="B229" t="s">
        <v>22</v>
      </c>
      <c r="C229">
        <v>6</v>
      </c>
      <c r="D229" t="s">
        <v>5</v>
      </c>
      <c r="E229" s="1">
        <v>0.83</v>
      </c>
      <c r="F229" s="1">
        <v>0.16800000000000001</v>
      </c>
      <c r="G229" s="1">
        <v>0.21</v>
      </c>
      <c r="H229">
        <v>70</v>
      </c>
      <c r="I229">
        <v>1.149917158993472E-2</v>
      </c>
    </row>
    <row r="230" spans="1:9" x14ac:dyDescent="0.2">
      <c r="A230" t="s">
        <v>24</v>
      </c>
      <c r="B230" t="s">
        <v>22</v>
      </c>
      <c r="C230">
        <v>6</v>
      </c>
      <c r="D230" t="s">
        <v>5</v>
      </c>
      <c r="E230" s="1">
        <v>0.57399999999999995</v>
      </c>
      <c r="F230" s="1">
        <v>0.26</v>
      </c>
      <c r="G230" s="1">
        <v>0.20399999999999999</v>
      </c>
      <c r="H230">
        <v>5</v>
      </c>
      <c r="I230">
        <v>1.1955707834354385E-2</v>
      </c>
    </row>
    <row r="231" spans="1:9" x14ac:dyDescent="0.2">
      <c r="A231" t="s">
        <v>24</v>
      </c>
      <c r="B231" t="s">
        <v>22</v>
      </c>
      <c r="C231">
        <v>6</v>
      </c>
      <c r="D231" t="s">
        <v>6</v>
      </c>
      <c r="E231" s="1">
        <v>0.188</v>
      </c>
      <c r="F231" s="1">
        <v>0.13200000000000001</v>
      </c>
      <c r="G231" s="1"/>
      <c r="H231">
        <v>0</v>
      </c>
      <c r="I231">
        <v>1.9490440822871078E-2</v>
      </c>
    </row>
    <row r="232" spans="1:9" x14ac:dyDescent="0.2">
      <c r="A232" t="s">
        <v>24</v>
      </c>
      <c r="B232" t="s">
        <v>22</v>
      </c>
      <c r="C232">
        <v>6</v>
      </c>
      <c r="D232" t="s">
        <v>6</v>
      </c>
      <c r="E232" s="1">
        <v>0.41</v>
      </c>
      <c r="F232" s="1">
        <v>0.28000000000000003</v>
      </c>
      <c r="G232" s="1"/>
      <c r="H232">
        <v>25</v>
      </c>
      <c r="I232">
        <v>9.0163709158027058E-2</v>
      </c>
    </row>
    <row r="233" spans="1:9" x14ac:dyDescent="0.2">
      <c r="A233" t="s">
        <v>24</v>
      </c>
      <c r="B233" t="s">
        <v>22</v>
      </c>
      <c r="C233">
        <v>7</v>
      </c>
      <c r="D233" t="s">
        <v>6</v>
      </c>
      <c r="E233" s="1">
        <v>0.17399999999999999</v>
      </c>
      <c r="F233" s="1">
        <v>0.152</v>
      </c>
      <c r="G233" s="1"/>
      <c r="H233">
        <v>0</v>
      </c>
      <c r="I233">
        <v>2.0772210625535709E-2</v>
      </c>
    </row>
    <row r="234" spans="1:9" x14ac:dyDescent="0.2">
      <c r="A234" t="s">
        <v>24</v>
      </c>
      <c r="B234" t="s">
        <v>22</v>
      </c>
      <c r="C234">
        <v>7</v>
      </c>
      <c r="D234" t="s">
        <v>6</v>
      </c>
      <c r="E234" s="1">
        <v>0.13400000000000001</v>
      </c>
      <c r="F234" s="1">
        <v>0.112</v>
      </c>
      <c r="G234" s="1"/>
      <c r="H234">
        <v>2</v>
      </c>
      <c r="I234">
        <v>1.1787255636268904E-2</v>
      </c>
    </row>
    <row r="235" spans="1:9" x14ac:dyDescent="0.2">
      <c r="A235" t="s">
        <v>24</v>
      </c>
      <c r="B235" t="s">
        <v>22</v>
      </c>
      <c r="C235">
        <v>7</v>
      </c>
      <c r="D235" t="s">
        <v>6</v>
      </c>
      <c r="E235" s="1">
        <v>0.24199999999999999</v>
      </c>
      <c r="F235" s="1">
        <v>0.16200000000000001</v>
      </c>
      <c r="G235" s="1"/>
      <c r="H235">
        <v>5</v>
      </c>
      <c r="I235">
        <v>3.0790749597833563E-2</v>
      </c>
    </row>
    <row r="236" spans="1:9" x14ac:dyDescent="0.2">
      <c r="A236" t="s">
        <v>24</v>
      </c>
      <c r="B236" t="s">
        <v>22</v>
      </c>
      <c r="C236">
        <v>7</v>
      </c>
      <c r="D236" t="s">
        <v>6</v>
      </c>
      <c r="E236" s="1">
        <v>9.1999999999999998E-2</v>
      </c>
      <c r="F236" s="1">
        <v>7.1999999999999995E-2</v>
      </c>
      <c r="G236" s="1"/>
      <c r="H236">
        <v>0</v>
      </c>
      <c r="I236">
        <v>5.202477434344697E-3</v>
      </c>
    </row>
    <row r="237" spans="1:9" x14ac:dyDescent="0.2">
      <c r="A237" t="s">
        <v>24</v>
      </c>
      <c r="B237" t="s">
        <v>22</v>
      </c>
      <c r="C237">
        <v>7</v>
      </c>
      <c r="D237" t="s">
        <v>6</v>
      </c>
      <c r="E237" s="1">
        <v>1.252</v>
      </c>
      <c r="F237" s="1">
        <v>0.89</v>
      </c>
      <c r="G237" s="1"/>
      <c r="H237">
        <v>40</v>
      </c>
      <c r="I237">
        <v>0.87515346551050865</v>
      </c>
    </row>
    <row r="238" spans="1:9" x14ac:dyDescent="0.2">
      <c r="A238" t="s">
        <v>24</v>
      </c>
      <c r="B238" t="s">
        <v>22</v>
      </c>
      <c r="C238">
        <v>5</v>
      </c>
      <c r="D238" t="s">
        <v>5</v>
      </c>
      <c r="E238" s="1">
        <v>0.33</v>
      </c>
      <c r="F238" s="1">
        <v>0.27</v>
      </c>
      <c r="G238" s="1">
        <v>0.27</v>
      </c>
      <c r="H238">
        <v>10</v>
      </c>
      <c r="I238">
        <v>9.4471618084262087E-3</v>
      </c>
    </row>
    <row r="239" spans="1:9" x14ac:dyDescent="0.2">
      <c r="A239" t="s">
        <v>24</v>
      </c>
      <c r="B239" t="s">
        <v>22</v>
      </c>
      <c r="C239">
        <v>5</v>
      </c>
      <c r="D239" t="s">
        <v>5</v>
      </c>
      <c r="E239" s="1">
        <v>0.12</v>
      </c>
      <c r="F239" s="1">
        <v>0.12</v>
      </c>
      <c r="G239" s="1">
        <v>0.13500000000000001</v>
      </c>
      <c r="H239">
        <v>3</v>
      </c>
      <c r="I239">
        <v>7.6340701482231971E-4</v>
      </c>
    </row>
    <row r="240" spans="1:9" x14ac:dyDescent="0.2">
      <c r="A240" t="s">
        <v>24</v>
      </c>
      <c r="B240" t="s">
        <v>22</v>
      </c>
      <c r="C240">
        <v>5</v>
      </c>
      <c r="D240" t="s">
        <v>5</v>
      </c>
      <c r="E240" s="1">
        <v>0.35499999999999998</v>
      </c>
      <c r="F240" s="1">
        <v>0.12</v>
      </c>
      <c r="G240" s="1">
        <v>0.25</v>
      </c>
      <c r="H240">
        <v>20</v>
      </c>
      <c r="I240">
        <v>4.1822452200914123E-3</v>
      </c>
    </row>
    <row r="241" spans="1:9" x14ac:dyDescent="0.2">
      <c r="A241" t="s">
        <v>24</v>
      </c>
      <c r="B241" t="s">
        <v>22</v>
      </c>
      <c r="C241">
        <v>5</v>
      </c>
      <c r="D241" t="s">
        <v>9</v>
      </c>
      <c r="E241" s="1">
        <v>0.16</v>
      </c>
      <c r="F241" s="1">
        <v>0.15</v>
      </c>
      <c r="G241" s="1">
        <v>0.13500000000000001</v>
      </c>
      <c r="H241">
        <v>5</v>
      </c>
      <c r="I241">
        <v>1.2723450247038664E-3</v>
      </c>
    </row>
    <row r="242" spans="1:9" x14ac:dyDescent="0.2">
      <c r="A242" t="s">
        <v>24</v>
      </c>
      <c r="B242" t="s">
        <v>22</v>
      </c>
      <c r="C242">
        <v>5</v>
      </c>
      <c r="D242" t="s">
        <v>6</v>
      </c>
      <c r="E242" s="1">
        <v>0.48</v>
      </c>
      <c r="F242" s="1">
        <v>0.39500000000000002</v>
      </c>
      <c r="G242" s="1"/>
      <c r="H242">
        <v>3</v>
      </c>
      <c r="I242">
        <v>0.1489114917801562</v>
      </c>
    </row>
    <row r="243" spans="1:9" x14ac:dyDescent="0.2">
      <c r="A243" t="s">
        <v>24</v>
      </c>
      <c r="B243" t="s">
        <v>22</v>
      </c>
      <c r="C243">
        <v>6</v>
      </c>
      <c r="D243" t="s">
        <v>5</v>
      </c>
      <c r="E243" s="1">
        <v>7.0000000000000007E-2</v>
      </c>
      <c r="F243" s="1">
        <v>0.06</v>
      </c>
      <c r="G243" s="1">
        <v>0.11</v>
      </c>
      <c r="H243">
        <v>3</v>
      </c>
      <c r="I243">
        <v>1.8142697574481057E-4</v>
      </c>
    </row>
    <row r="244" spans="1:9" x14ac:dyDescent="0.2">
      <c r="A244" t="s">
        <v>24</v>
      </c>
      <c r="B244" t="s">
        <v>22</v>
      </c>
      <c r="C244">
        <v>6</v>
      </c>
      <c r="D244" t="s">
        <v>5</v>
      </c>
      <c r="E244" s="1">
        <v>0.13500000000000001</v>
      </c>
      <c r="F244" s="1">
        <v>0.13</v>
      </c>
      <c r="G244" s="1">
        <v>0.24</v>
      </c>
      <c r="H244">
        <v>10</v>
      </c>
      <c r="I244">
        <v>1.6540485321150263E-3</v>
      </c>
    </row>
    <row r="245" spans="1:9" x14ac:dyDescent="0.2">
      <c r="A245" t="s">
        <v>24</v>
      </c>
      <c r="B245" t="s">
        <v>22</v>
      </c>
      <c r="C245">
        <v>6</v>
      </c>
      <c r="D245" t="s">
        <v>9</v>
      </c>
      <c r="E245" s="1">
        <v>0.21</v>
      </c>
      <c r="F245" s="1">
        <v>0.19</v>
      </c>
      <c r="G245" s="1">
        <v>0.18</v>
      </c>
      <c r="H245">
        <v>15</v>
      </c>
      <c r="I245">
        <v>2.8203648047602364E-3</v>
      </c>
    </row>
    <row r="246" spans="1:9" x14ac:dyDescent="0.2">
      <c r="A246" t="s">
        <v>24</v>
      </c>
      <c r="B246" t="s">
        <v>22</v>
      </c>
      <c r="C246">
        <v>6</v>
      </c>
      <c r="D246" t="s">
        <v>9</v>
      </c>
      <c r="E246" s="1">
        <v>0.28999999999999998</v>
      </c>
      <c r="F246" s="1">
        <v>0.27</v>
      </c>
      <c r="G246" s="1">
        <v>0.22</v>
      </c>
      <c r="H246">
        <v>60</v>
      </c>
      <c r="I246">
        <v>6.764634381342222E-3</v>
      </c>
    </row>
    <row r="247" spans="1:9" x14ac:dyDescent="0.2">
      <c r="A247" t="s">
        <v>24</v>
      </c>
      <c r="B247" t="s">
        <v>22</v>
      </c>
      <c r="C247">
        <v>6</v>
      </c>
      <c r="D247" t="s">
        <v>6</v>
      </c>
      <c r="E247" s="1">
        <v>0.94</v>
      </c>
      <c r="F247" s="1">
        <v>0.45</v>
      </c>
      <c r="G247" s="1"/>
      <c r="H247">
        <v>20</v>
      </c>
      <c r="I247">
        <v>0.33222342311712061</v>
      </c>
    </row>
    <row r="248" spans="1:9" x14ac:dyDescent="0.2">
      <c r="A248" t="s">
        <v>24</v>
      </c>
      <c r="B248" t="s">
        <v>22</v>
      </c>
      <c r="C248">
        <v>7</v>
      </c>
      <c r="D248" t="s">
        <v>5</v>
      </c>
      <c r="E248" s="1">
        <v>0.33</v>
      </c>
      <c r="F248" s="1">
        <v>0.28000000000000003</v>
      </c>
      <c r="G248" s="1">
        <v>0.14000000000000001</v>
      </c>
      <c r="H248">
        <v>3</v>
      </c>
      <c r="I248">
        <v>5.0799553208546958E-3</v>
      </c>
    </row>
    <row r="249" spans="1:9" x14ac:dyDescent="0.2">
      <c r="A249" t="s">
        <v>24</v>
      </c>
      <c r="B249" t="s">
        <v>22</v>
      </c>
      <c r="C249">
        <v>7</v>
      </c>
      <c r="D249" t="s">
        <v>6</v>
      </c>
      <c r="E249" s="1">
        <v>0.16500000000000001</v>
      </c>
      <c r="F249" s="1">
        <v>0.13</v>
      </c>
      <c r="G249" s="1"/>
      <c r="H249">
        <v>10</v>
      </c>
      <c r="I249">
        <v>1.6846790604875265E-2</v>
      </c>
    </row>
    <row r="250" spans="1:9" x14ac:dyDescent="0.2">
      <c r="A250" t="s">
        <v>24</v>
      </c>
      <c r="B250" t="s">
        <v>22</v>
      </c>
      <c r="C250">
        <v>7</v>
      </c>
      <c r="D250" t="s">
        <v>6</v>
      </c>
      <c r="E250" s="1">
        <v>0.12</v>
      </c>
      <c r="F250" s="1">
        <v>0.05</v>
      </c>
      <c r="G250" s="1"/>
      <c r="H250">
        <v>5</v>
      </c>
      <c r="I250">
        <v>4.7123889803846897E-3</v>
      </c>
    </row>
    <row r="251" spans="1:9" x14ac:dyDescent="0.2">
      <c r="A251" t="s">
        <v>24</v>
      </c>
      <c r="B251" t="s">
        <v>22</v>
      </c>
      <c r="C251">
        <v>7</v>
      </c>
      <c r="D251" t="s">
        <v>6</v>
      </c>
      <c r="E251" s="1">
        <v>0.38</v>
      </c>
      <c r="F251" s="1">
        <v>0.16</v>
      </c>
      <c r="G251" s="1"/>
      <c r="H251">
        <v>3</v>
      </c>
      <c r="I251">
        <v>4.7752208334564852E-2</v>
      </c>
    </row>
    <row r="252" spans="1:9" x14ac:dyDescent="0.2">
      <c r="A252" t="s">
        <v>24</v>
      </c>
      <c r="B252" t="s">
        <v>22</v>
      </c>
      <c r="C252">
        <v>7</v>
      </c>
      <c r="D252" t="s">
        <v>6</v>
      </c>
      <c r="E252" s="1">
        <v>0.34</v>
      </c>
      <c r="F252" s="1">
        <v>0.23</v>
      </c>
      <c r="G252" s="1"/>
      <c r="H252">
        <v>3</v>
      </c>
      <c r="I252">
        <v>6.1418136377680461E-2</v>
      </c>
    </row>
    <row r="253" spans="1:9" x14ac:dyDescent="0.2">
      <c r="A253" t="s">
        <v>24</v>
      </c>
      <c r="B253" t="s">
        <v>22</v>
      </c>
      <c r="C253">
        <v>1</v>
      </c>
      <c r="D253" t="s">
        <v>5</v>
      </c>
      <c r="E253" s="1">
        <v>1.3</v>
      </c>
      <c r="F253" s="1">
        <v>1.3</v>
      </c>
      <c r="G253" s="1">
        <v>1.5</v>
      </c>
      <c r="H253">
        <v>50</v>
      </c>
      <c r="I253">
        <v>0.99549217210626573</v>
      </c>
    </row>
    <row r="254" spans="1:9" x14ac:dyDescent="0.2">
      <c r="A254" t="s">
        <v>24</v>
      </c>
      <c r="B254" t="s">
        <v>22</v>
      </c>
      <c r="C254">
        <v>1</v>
      </c>
      <c r="D254" t="s">
        <v>9</v>
      </c>
      <c r="E254" s="1">
        <v>0.3</v>
      </c>
      <c r="F254" s="1">
        <v>0.15</v>
      </c>
      <c r="G254" s="1">
        <v>0.15</v>
      </c>
      <c r="H254">
        <v>0</v>
      </c>
      <c r="I254">
        <v>2.6507188014663879E-3</v>
      </c>
    </row>
    <row r="255" spans="1:9" x14ac:dyDescent="0.2">
      <c r="A255" t="s">
        <v>24</v>
      </c>
      <c r="B255" t="s">
        <v>22</v>
      </c>
      <c r="C255">
        <v>1</v>
      </c>
      <c r="D255" t="s">
        <v>9</v>
      </c>
      <c r="E255" s="1">
        <v>0.3</v>
      </c>
      <c r="F255" s="1">
        <v>0.18</v>
      </c>
      <c r="G255" s="1">
        <v>0.31</v>
      </c>
      <c r="H255">
        <v>5</v>
      </c>
      <c r="I255">
        <v>6.5737826276366417E-3</v>
      </c>
    </row>
    <row r="256" spans="1:9" x14ac:dyDescent="0.2">
      <c r="A256" t="s">
        <v>24</v>
      </c>
      <c r="B256" t="s">
        <v>22</v>
      </c>
      <c r="C256">
        <v>1</v>
      </c>
      <c r="D256" t="s">
        <v>9</v>
      </c>
      <c r="E256" s="1">
        <v>0.33</v>
      </c>
      <c r="F256" s="1">
        <v>0.31</v>
      </c>
      <c r="G256" s="1">
        <v>0.4</v>
      </c>
      <c r="H256">
        <v>0</v>
      </c>
      <c r="I256">
        <v>1.6069246423111791E-2</v>
      </c>
    </row>
    <row r="257" spans="1:9" x14ac:dyDescent="0.2">
      <c r="A257" t="s">
        <v>24</v>
      </c>
      <c r="B257" t="s">
        <v>22</v>
      </c>
      <c r="C257">
        <v>1</v>
      </c>
      <c r="D257" t="s">
        <v>6</v>
      </c>
      <c r="E257" s="1">
        <v>0.55000000000000004</v>
      </c>
      <c r="F257" s="1">
        <v>1.5</v>
      </c>
      <c r="G257" s="1"/>
      <c r="H257">
        <v>50</v>
      </c>
      <c r="I257">
        <v>0.64795348480289483</v>
      </c>
    </row>
    <row r="258" spans="1:9" x14ac:dyDescent="0.2">
      <c r="A258" t="s">
        <v>24</v>
      </c>
      <c r="B258" t="s">
        <v>22</v>
      </c>
      <c r="C258">
        <v>2</v>
      </c>
      <c r="D258" t="s">
        <v>5</v>
      </c>
      <c r="E258" s="1">
        <v>0.8</v>
      </c>
      <c r="F258" s="1">
        <v>0.38</v>
      </c>
      <c r="G258" s="1">
        <v>0.59</v>
      </c>
      <c r="H258">
        <v>40</v>
      </c>
      <c r="I258">
        <v>7.0434507293483162E-2</v>
      </c>
    </row>
    <row r="259" spans="1:9" x14ac:dyDescent="0.2">
      <c r="A259" t="s">
        <v>24</v>
      </c>
      <c r="B259" t="s">
        <v>22</v>
      </c>
      <c r="C259">
        <v>2</v>
      </c>
      <c r="D259" t="s">
        <v>5</v>
      </c>
      <c r="E259" s="1">
        <v>0.11</v>
      </c>
      <c r="F259" s="1">
        <v>0.14000000000000001</v>
      </c>
      <c r="G259" s="1">
        <v>0.13</v>
      </c>
      <c r="H259">
        <v>0</v>
      </c>
      <c r="I259">
        <v>7.8618356156084576E-4</v>
      </c>
    </row>
    <row r="260" spans="1:9" x14ac:dyDescent="0.2">
      <c r="A260" t="s">
        <v>24</v>
      </c>
      <c r="B260" t="s">
        <v>22</v>
      </c>
      <c r="C260">
        <v>2</v>
      </c>
      <c r="D260" t="s">
        <v>5</v>
      </c>
      <c r="E260" s="1">
        <v>0.42</v>
      </c>
      <c r="F260" s="1">
        <v>0.22</v>
      </c>
      <c r="G260" s="1">
        <v>0.22</v>
      </c>
      <c r="H260">
        <v>5</v>
      </c>
      <c r="I260">
        <v>7.9827869327716641E-3</v>
      </c>
    </row>
    <row r="261" spans="1:9" x14ac:dyDescent="0.2">
      <c r="A261" t="s">
        <v>24</v>
      </c>
      <c r="B261" t="s">
        <v>22</v>
      </c>
      <c r="C261">
        <v>2</v>
      </c>
      <c r="D261" t="s">
        <v>6</v>
      </c>
      <c r="E261" s="1">
        <v>0.55200000000000005</v>
      </c>
      <c r="F261" s="1">
        <v>0.223</v>
      </c>
      <c r="G261" s="1"/>
      <c r="H261">
        <v>0</v>
      </c>
      <c r="I261">
        <v>9.6679372321572296E-2</v>
      </c>
    </row>
    <row r="262" spans="1:9" x14ac:dyDescent="0.2">
      <c r="A262" t="s">
        <v>24</v>
      </c>
      <c r="B262" t="s">
        <v>22</v>
      </c>
      <c r="C262">
        <v>2</v>
      </c>
      <c r="D262" t="s">
        <v>6</v>
      </c>
      <c r="E262" s="1">
        <v>2</v>
      </c>
      <c r="F262" s="1">
        <v>2.2999999999999998</v>
      </c>
      <c r="G262" s="1"/>
      <c r="H262">
        <v>35</v>
      </c>
      <c r="I262">
        <v>3.6128315516282616</v>
      </c>
    </row>
    <row r="263" spans="1:9" x14ac:dyDescent="0.2">
      <c r="A263" t="s">
        <v>24</v>
      </c>
      <c r="B263" t="s">
        <v>22</v>
      </c>
      <c r="C263">
        <v>3</v>
      </c>
      <c r="D263" t="s">
        <v>5</v>
      </c>
      <c r="E263" s="1">
        <v>1.2</v>
      </c>
      <c r="F263" s="1">
        <v>2.2000000000000002</v>
      </c>
      <c r="G263" s="1">
        <v>1.51</v>
      </c>
      <c r="H263">
        <v>80</v>
      </c>
      <c r="I263">
        <v>1.5654556192837941</v>
      </c>
    </row>
    <row r="264" spans="1:9" x14ac:dyDescent="0.2">
      <c r="A264" t="s">
        <v>24</v>
      </c>
      <c r="B264" t="s">
        <v>22</v>
      </c>
      <c r="C264">
        <v>3</v>
      </c>
      <c r="D264" t="s">
        <v>9</v>
      </c>
      <c r="E264" s="1">
        <v>0.09</v>
      </c>
      <c r="F264" s="1">
        <v>0.12</v>
      </c>
      <c r="G264" s="1">
        <v>0.05</v>
      </c>
      <c r="H264">
        <v>0</v>
      </c>
      <c r="I264">
        <v>2.1205750411731103E-4</v>
      </c>
    </row>
    <row r="265" spans="1:9" x14ac:dyDescent="0.2">
      <c r="A265" t="s">
        <v>24</v>
      </c>
      <c r="B265" t="s">
        <v>22</v>
      </c>
      <c r="C265">
        <v>3</v>
      </c>
      <c r="D265" t="s">
        <v>6</v>
      </c>
      <c r="E265" s="1">
        <v>0.65</v>
      </c>
      <c r="F265" s="1">
        <v>0.71</v>
      </c>
      <c r="G265" s="1"/>
      <c r="H265">
        <v>50</v>
      </c>
      <c r="I265">
        <v>0.36246125240792237</v>
      </c>
    </row>
    <row r="266" spans="1:9" x14ac:dyDescent="0.2">
      <c r="A266" t="s">
        <v>24</v>
      </c>
      <c r="B266" t="s">
        <v>22</v>
      </c>
      <c r="C266">
        <v>3</v>
      </c>
      <c r="D266" t="s">
        <v>6</v>
      </c>
      <c r="E266" s="1">
        <v>0.35</v>
      </c>
      <c r="F266" s="1">
        <v>0.4</v>
      </c>
      <c r="G266" s="1"/>
      <c r="H266">
        <v>40</v>
      </c>
      <c r="I266">
        <v>0.10995574287564275</v>
      </c>
    </row>
    <row r="267" spans="1:9" x14ac:dyDescent="0.2">
      <c r="A267" t="s">
        <v>24</v>
      </c>
      <c r="B267" t="s">
        <v>22</v>
      </c>
      <c r="C267">
        <v>3</v>
      </c>
      <c r="D267" t="s">
        <v>6</v>
      </c>
      <c r="E267" s="1">
        <v>2</v>
      </c>
      <c r="F267" s="1">
        <v>0.85</v>
      </c>
      <c r="G267" s="1"/>
      <c r="H267">
        <v>75</v>
      </c>
      <c r="I267">
        <v>1.3351768777756621</v>
      </c>
    </row>
    <row r="268" spans="1:9" x14ac:dyDescent="0.2">
      <c r="A268" t="s">
        <v>24</v>
      </c>
      <c r="B268" t="s">
        <v>22</v>
      </c>
      <c r="C268">
        <v>4</v>
      </c>
      <c r="D268" t="s">
        <v>5</v>
      </c>
      <c r="E268" s="1">
        <v>1.1000000000000001</v>
      </c>
      <c r="F268" s="1">
        <v>0.36</v>
      </c>
      <c r="G268" s="1">
        <v>0.45</v>
      </c>
      <c r="H268">
        <v>35</v>
      </c>
      <c r="I268">
        <v>6.9978976358712655E-2</v>
      </c>
    </row>
    <row r="269" spans="1:9" x14ac:dyDescent="0.2">
      <c r="A269" t="s">
        <v>24</v>
      </c>
      <c r="B269" t="s">
        <v>22</v>
      </c>
      <c r="C269">
        <v>4</v>
      </c>
      <c r="D269" t="s">
        <v>9</v>
      </c>
      <c r="E269" s="1">
        <v>0.12</v>
      </c>
      <c r="F269" s="1">
        <v>0.15</v>
      </c>
      <c r="G269" s="1">
        <v>0.12</v>
      </c>
      <c r="H269">
        <v>0</v>
      </c>
      <c r="I269">
        <v>8.4823001646924399E-4</v>
      </c>
    </row>
    <row r="270" spans="1:9" x14ac:dyDescent="0.2">
      <c r="A270" t="s">
        <v>24</v>
      </c>
      <c r="B270" t="s">
        <v>22</v>
      </c>
      <c r="C270">
        <v>4</v>
      </c>
      <c r="D270" t="s">
        <v>9</v>
      </c>
      <c r="E270" s="1">
        <v>0.15</v>
      </c>
      <c r="F270" s="1">
        <v>0.12</v>
      </c>
      <c r="G270" s="1">
        <v>0.05</v>
      </c>
      <c r="H270">
        <v>20</v>
      </c>
      <c r="I270">
        <v>3.5342917352885171E-4</v>
      </c>
    </row>
    <row r="271" spans="1:9" x14ac:dyDescent="0.2">
      <c r="A271" t="s">
        <v>24</v>
      </c>
      <c r="B271" t="s">
        <v>22</v>
      </c>
      <c r="C271">
        <v>4</v>
      </c>
      <c r="D271" t="s">
        <v>6</v>
      </c>
      <c r="E271" s="1">
        <v>0.63</v>
      </c>
      <c r="F271" s="1">
        <v>2.0099999999999998</v>
      </c>
      <c r="G271" s="1"/>
      <c r="H271">
        <v>90</v>
      </c>
      <c r="I271">
        <v>0.99454969431018869</v>
      </c>
    </row>
    <row r="272" spans="1:9" x14ac:dyDescent="0.2">
      <c r="A272" t="s">
        <v>24</v>
      </c>
      <c r="B272" t="s">
        <v>22</v>
      </c>
      <c r="C272">
        <v>4</v>
      </c>
      <c r="D272" t="s">
        <v>6</v>
      </c>
      <c r="E272" s="1">
        <v>2.7</v>
      </c>
      <c r="F272" s="1">
        <v>2.8</v>
      </c>
      <c r="G272" s="1"/>
      <c r="H272">
        <v>50</v>
      </c>
      <c r="I272">
        <v>5.9376101152847083</v>
      </c>
    </row>
    <row r="273" spans="1:9" x14ac:dyDescent="0.2">
      <c r="A273" t="s">
        <v>18</v>
      </c>
      <c r="B273" t="s">
        <v>22</v>
      </c>
      <c r="C273">
        <v>1</v>
      </c>
      <c r="D273" t="s">
        <v>5</v>
      </c>
      <c r="E273" s="1">
        <v>7.5999999999999998E-2</v>
      </c>
      <c r="F273" s="1">
        <v>4.3999999999999997E-2</v>
      </c>
      <c r="G273" s="1">
        <v>4.5999999999999999E-2</v>
      </c>
      <c r="H273">
        <v>0</v>
      </c>
      <c r="I273">
        <v>6.0406543543224539E-5</v>
      </c>
    </row>
    <row r="274" spans="1:9" x14ac:dyDescent="0.2">
      <c r="A274" t="s">
        <v>18</v>
      </c>
      <c r="B274" t="s">
        <v>22</v>
      </c>
      <c r="C274">
        <v>1</v>
      </c>
      <c r="D274" t="s">
        <v>5</v>
      </c>
      <c r="E274" s="1">
        <v>2.1999999999999999E-2</v>
      </c>
      <c r="F274" s="1">
        <v>1.6E-2</v>
      </c>
      <c r="G274" s="1">
        <v>8.0000000000000002E-3</v>
      </c>
      <c r="H274">
        <v>0</v>
      </c>
      <c r="I274">
        <v>1.1058406140636071E-6</v>
      </c>
    </row>
    <row r="275" spans="1:9" x14ac:dyDescent="0.2">
      <c r="A275" t="s">
        <v>18</v>
      </c>
      <c r="B275" t="s">
        <v>22</v>
      </c>
      <c r="C275">
        <v>1</v>
      </c>
      <c r="D275" t="s">
        <v>5</v>
      </c>
      <c r="E275" s="1">
        <v>1.2E-2</v>
      </c>
      <c r="F275" s="1">
        <v>8.0000000000000002E-3</v>
      </c>
      <c r="G275" s="1">
        <v>2E-3</v>
      </c>
      <c r="H275">
        <v>0</v>
      </c>
      <c r="I275">
        <v>7.5398223686155039E-8</v>
      </c>
    </row>
    <row r="276" spans="1:9" x14ac:dyDescent="0.2">
      <c r="A276" t="s">
        <v>18</v>
      </c>
      <c r="B276" t="s">
        <v>22</v>
      </c>
      <c r="C276">
        <v>1</v>
      </c>
      <c r="D276" t="s">
        <v>5</v>
      </c>
      <c r="E276" s="1">
        <v>1.2E-2</v>
      </c>
      <c r="F276" s="1">
        <v>1.6E-2</v>
      </c>
      <c r="G276" s="1">
        <v>1.4E-2</v>
      </c>
      <c r="H276">
        <v>0</v>
      </c>
      <c r="I276">
        <v>1.0555751316061704E-6</v>
      </c>
    </row>
    <row r="277" spans="1:9" x14ac:dyDescent="0.2">
      <c r="A277" t="s">
        <v>18</v>
      </c>
      <c r="B277" t="s">
        <v>22</v>
      </c>
      <c r="C277">
        <v>1</v>
      </c>
      <c r="D277" t="s">
        <v>5</v>
      </c>
      <c r="E277" s="1">
        <v>6.4000000000000001E-2</v>
      </c>
      <c r="F277" s="1">
        <v>0.05</v>
      </c>
      <c r="G277" s="1">
        <v>7.1999999999999995E-2</v>
      </c>
      <c r="H277">
        <v>0</v>
      </c>
      <c r="I277">
        <v>9.047786842338604E-5</v>
      </c>
    </row>
    <row r="278" spans="1:9" x14ac:dyDescent="0.2">
      <c r="A278" t="s">
        <v>18</v>
      </c>
      <c r="B278" t="s">
        <v>22</v>
      </c>
      <c r="C278">
        <v>1</v>
      </c>
      <c r="D278" t="s">
        <v>5</v>
      </c>
      <c r="E278" s="1">
        <v>0.05</v>
      </c>
      <c r="F278" s="1">
        <v>4.5999999999999999E-2</v>
      </c>
      <c r="G278" s="1">
        <v>4.8000000000000001E-2</v>
      </c>
      <c r="H278">
        <v>0</v>
      </c>
      <c r="I278">
        <v>4.3353978619539147E-5</v>
      </c>
    </row>
    <row r="279" spans="1:9" x14ac:dyDescent="0.2">
      <c r="A279" t="s">
        <v>18</v>
      </c>
      <c r="B279" t="s">
        <v>22</v>
      </c>
      <c r="C279">
        <v>1</v>
      </c>
      <c r="D279" t="s">
        <v>5</v>
      </c>
      <c r="E279" s="1">
        <v>6.4000000000000001E-2</v>
      </c>
      <c r="F279" s="1">
        <v>0.05</v>
      </c>
      <c r="G279" s="1">
        <v>5.8000000000000003E-2</v>
      </c>
      <c r="H279">
        <v>0</v>
      </c>
      <c r="I279">
        <v>7.2884949563283203E-5</v>
      </c>
    </row>
    <row r="280" spans="1:9" x14ac:dyDescent="0.2">
      <c r="A280" t="s">
        <v>18</v>
      </c>
      <c r="B280" t="s">
        <v>22</v>
      </c>
      <c r="C280">
        <v>1</v>
      </c>
      <c r="D280" t="s">
        <v>9</v>
      </c>
      <c r="E280" s="1">
        <v>0.04</v>
      </c>
      <c r="F280" s="1">
        <v>2.4E-2</v>
      </c>
      <c r="G280" s="1">
        <v>3.5999999999999997E-2</v>
      </c>
      <c r="H280">
        <v>0</v>
      </c>
      <c r="I280">
        <v>1.3571680263507906E-5</v>
      </c>
    </row>
    <row r="281" spans="1:9" x14ac:dyDescent="0.2">
      <c r="A281" t="s">
        <v>18</v>
      </c>
      <c r="B281" t="s">
        <v>22</v>
      </c>
      <c r="C281">
        <v>1</v>
      </c>
      <c r="D281" t="s">
        <v>9</v>
      </c>
      <c r="E281" s="1">
        <v>8.0000000000000002E-3</v>
      </c>
      <c r="F281" s="1">
        <v>8.0000000000000002E-3</v>
      </c>
      <c r="G281" s="1">
        <v>2E-3</v>
      </c>
      <c r="H281">
        <v>0</v>
      </c>
      <c r="I281">
        <v>5.0265482457436691E-8</v>
      </c>
    </row>
    <row r="282" spans="1:9" x14ac:dyDescent="0.2">
      <c r="A282" t="s">
        <v>18</v>
      </c>
      <c r="B282" t="s">
        <v>22</v>
      </c>
      <c r="C282">
        <v>1</v>
      </c>
      <c r="D282" t="s">
        <v>9</v>
      </c>
      <c r="E282" s="1">
        <v>3.7999999999999999E-2</v>
      </c>
      <c r="F282" s="1">
        <v>0.04</v>
      </c>
      <c r="G282" s="1">
        <v>0.04</v>
      </c>
      <c r="H282">
        <v>0</v>
      </c>
      <c r="I282">
        <v>2.3876104167282428E-5</v>
      </c>
    </row>
    <row r="283" spans="1:9" x14ac:dyDescent="0.2">
      <c r="A283" t="s">
        <v>18</v>
      </c>
      <c r="B283" t="s">
        <v>22</v>
      </c>
      <c r="C283">
        <v>2</v>
      </c>
      <c r="D283" t="s">
        <v>6</v>
      </c>
      <c r="E283" s="1">
        <v>1.7999999999999999E-2</v>
      </c>
      <c r="F283" s="1">
        <v>1.2E-2</v>
      </c>
      <c r="G283" s="1"/>
      <c r="H283">
        <v>0</v>
      </c>
      <c r="I283">
        <v>1.6964600329384883E-4</v>
      </c>
    </row>
    <row r="284" spans="1:9" x14ac:dyDescent="0.2">
      <c r="A284" t="s">
        <v>18</v>
      </c>
      <c r="B284" t="s">
        <v>22</v>
      </c>
      <c r="C284">
        <v>2</v>
      </c>
      <c r="D284" t="s">
        <v>6</v>
      </c>
      <c r="E284" s="1">
        <v>2.1999999999999999E-2</v>
      </c>
      <c r="F284" s="1">
        <v>1.7999999999999999E-2</v>
      </c>
      <c r="G284" s="1"/>
      <c r="H284">
        <v>0</v>
      </c>
      <c r="I284">
        <v>3.1101767270538946E-4</v>
      </c>
    </row>
    <row r="285" spans="1:9" x14ac:dyDescent="0.2">
      <c r="A285" t="s">
        <v>18</v>
      </c>
      <c r="B285" t="s">
        <v>22</v>
      </c>
      <c r="C285">
        <v>2</v>
      </c>
      <c r="D285" t="s">
        <v>5</v>
      </c>
      <c r="E285" s="1">
        <v>0.02</v>
      </c>
      <c r="F285" s="1">
        <v>0.02</v>
      </c>
      <c r="G285" s="1">
        <v>6.0000000000000001E-3</v>
      </c>
      <c r="H285">
        <v>0</v>
      </c>
      <c r="I285">
        <v>9.4247779607693791E-7</v>
      </c>
    </row>
    <row r="286" spans="1:9" x14ac:dyDescent="0.2">
      <c r="A286" t="s">
        <v>18</v>
      </c>
      <c r="B286" t="s">
        <v>22</v>
      </c>
      <c r="C286">
        <v>2</v>
      </c>
      <c r="D286" t="s">
        <v>5</v>
      </c>
      <c r="E286" s="1">
        <v>1.7999999999999999E-2</v>
      </c>
      <c r="F286" s="1">
        <v>1.2E-2</v>
      </c>
      <c r="G286" s="1">
        <v>8.0000000000000002E-3</v>
      </c>
      <c r="H286">
        <v>0</v>
      </c>
      <c r="I286">
        <v>6.785840131753953E-7</v>
      </c>
    </row>
    <row r="287" spans="1:9" x14ac:dyDescent="0.2">
      <c r="A287" t="s">
        <v>18</v>
      </c>
      <c r="B287" t="s">
        <v>22</v>
      </c>
      <c r="C287">
        <v>2</v>
      </c>
      <c r="D287" t="s">
        <v>5</v>
      </c>
      <c r="E287" s="1">
        <v>1.6E-2</v>
      </c>
      <c r="F287" s="1">
        <v>6.0000000000000001E-3</v>
      </c>
      <c r="G287" s="1">
        <v>2E-3</v>
      </c>
      <c r="H287">
        <v>0</v>
      </c>
      <c r="I287">
        <v>7.5398223686155039E-8</v>
      </c>
    </row>
    <row r="288" spans="1:9" x14ac:dyDescent="0.2">
      <c r="A288" t="s">
        <v>18</v>
      </c>
      <c r="B288" t="s">
        <v>22</v>
      </c>
      <c r="C288">
        <v>2</v>
      </c>
      <c r="D288" t="s">
        <v>5</v>
      </c>
      <c r="E288" s="1">
        <v>1.4E-2</v>
      </c>
      <c r="F288" s="1">
        <v>1.2E-2</v>
      </c>
      <c r="G288" s="1">
        <v>6.0000000000000001E-3</v>
      </c>
      <c r="H288">
        <v>0</v>
      </c>
      <c r="I288">
        <v>3.9584067435231397E-7</v>
      </c>
    </row>
    <row r="289" spans="1:9" x14ac:dyDescent="0.2">
      <c r="A289" t="s">
        <v>18</v>
      </c>
      <c r="B289" t="s">
        <v>22</v>
      </c>
      <c r="C289">
        <v>2</v>
      </c>
      <c r="D289" t="s">
        <v>5</v>
      </c>
      <c r="E289" s="1">
        <v>2.4E-2</v>
      </c>
      <c r="F289" s="1">
        <v>0.02</v>
      </c>
      <c r="G289" s="1">
        <v>1.6E-2</v>
      </c>
      <c r="H289">
        <v>0</v>
      </c>
      <c r="I289">
        <v>3.0159289474462016E-6</v>
      </c>
    </row>
    <row r="290" spans="1:9" x14ac:dyDescent="0.2">
      <c r="A290" t="s">
        <v>18</v>
      </c>
      <c r="B290" t="s">
        <v>22</v>
      </c>
      <c r="C290">
        <v>2</v>
      </c>
      <c r="D290" t="s">
        <v>5</v>
      </c>
      <c r="E290" s="1">
        <v>1.7999999999999999E-2</v>
      </c>
      <c r="F290" s="1">
        <v>1.7999999999999999E-2</v>
      </c>
      <c r="G290" s="1">
        <v>0.01</v>
      </c>
      <c r="H290">
        <v>0</v>
      </c>
      <c r="I290">
        <v>1.2723450247038661E-6</v>
      </c>
    </row>
    <row r="291" spans="1:9" x14ac:dyDescent="0.2">
      <c r="A291" t="s">
        <v>18</v>
      </c>
      <c r="B291" t="s">
        <v>22</v>
      </c>
      <c r="C291">
        <v>2</v>
      </c>
      <c r="D291" t="s">
        <v>5</v>
      </c>
      <c r="E291" s="1">
        <v>2.8000000000000001E-2</v>
      </c>
      <c r="F291" s="1">
        <v>2.1999999999999999E-2</v>
      </c>
      <c r="G291" s="1">
        <v>4.0000000000000001E-3</v>
      </c>
      <c r="H291">
        <v>0</v>
      </c>
      <c r="I291">
        <v>9.6761053730565635E-7</v>
      </c>
    </row>
    <row r="292" spans="1:9" x14ac:dyDescent="0.2">
      <c r="A292" t="s">
        <v>18</v>
      </c>
      <c r="B292" t="s">
        <v>22</v>
      </c>
      <c r="C292">
        <v>2</v>
      </c>
      <c r="D292" t="s">
        <v>9</v>
      </c>
      <c r="E292" s="1">
        <v>8.4000000000000005E-2</v>
      </c>
      <c r="F292" s="1">
        <v>0.08</v>
      </c>
      <c r="G292" s="1">
        <v>5.1999999999999998E-2</v>
      </c>
      <c r="H292">
        <v>5</v>
      </c>
      <c r="I292">
        <v>1.3722476710880215E-4</v>
      </c>
    </row>
    <row r="293" spans="1:9" x14ac:dyDescent="0.2">
      <c r="A293" t="s">
        <v>18</v>
      </c>
      <c r="B293" t="s">
        <v>22</v>
      </c>
      <c r="C293">
        <v>3</v>
      </c>
      <c r="D293" t="s">
        <v>6</v>
      </c>
      <c r="E293" s="1">
        <v>0.01</v>
      </c>
      <c r="F293" s="1">
        <v>1.2E-2</v>
      </c>
      <c r="G293" s="1"/>
      <c r="H293">
        <v>0</v>
      </c>
      <c r="I293">
        <v>9.4247779607693798E-5</v>
      </c>
    </row>
    <row r="294" spans="1:9" x14ac:dyDescent="0.2">
      <c r="A294" t="s">
        <v>18</v>
      </c>
      <c r="B294" t="s">
        <v>22</v>
      </c>
      <c r="C294">
        <v>3</v>
      </c>
      <c r="D294" t="s">
        <v>6</v>
      </c>
      <c r="E294" s="1">
        <v>0.02</v>
      </c>
      <c r="F294" s="1">
        <v>1.6E-2</v>
      </c>
      <c r="G294" s="1"/>
      <c r="H294">
        <v>0</v>
      </c>
      <c r="I294">
        <v>2.5132741228718348E-4</v>
      </c>
    </row>
    <row r="295" spans="1:9" x14ac:dyDescent="0.2">
      <c r="A295" t="s">
        <v>18</v>
      </c>
      <c r="B295" t="s">
        <v>22</v>
      </c>
      <c r="C295">
        <v>3</v>
      </c>
      <c r="D295" t="s">
        <v>6</v>
      </c>
      <c r="E295" s="1">
        <v>1.6E-2</v>
      </c>
      <c r="F295" s="1">
        <v>1.4E-2</v>
      </c>
      <c r="G295" s="1"/>
      <c r="H295">
        <v>0</v>
      </c>
      <c r="I295">
        <v>1.7592918860102842E-4</v>
      </c>
    </row>
    <row r="296" spans="1:9" x14ac:dyDescent="0.2">
      <c r="A296" t="s">
        <v>18</v>
      </c>
      <c r="B296" t="s">
        <v>22</v>
      </c>
      <c r="C296">
        <v>3</v>
      </c>
      <c r="D296" t="s">
        <v>5</v>
      </c>
      <c r="E296" s="1">
        <v>1.4E-2</v>
      </c>
      <c r="F296" s="1">
        <v>8.0000000000000002E-3</v>
      </c>
      <c r="G296" s="1">
        <v>2E-3</v>
      </c>
      <c r="H296">
        <v>0</v>
      </c>
      <c r="I296">
        <v>8.7964594300514217E-8</v>
      </c>
    </row>
    <row r="297" spans="1:9" x14ac:dyDescent="0.2">
      <c r="A297" t="s">
        <v>18</v>
      </c>
      <c r="B297" t="s">
        <v>22</v>
      </c>
      <c r="C297">
        <v>3</v>
      </c>
      <c r="D297" t="s">
        <v>5</v>
      </c>
      <c r="E297" s="1">
        <v>2.4E-2</v>
      </c>
      <c r="F297" s="1">
        <v>1.6E-2</v>
      </c>
      <c r="G297" s="1">
        <v>1.4E-2</v>
      </c>
      <c r="H297">
        <v>2</v>
      </c>
      <c r="I297">
        <v>2.1111502632123409E-6</v>
      </c>
    </row>
    <row r="298" spans="1:9" x14ac:dyDescent="0.2">
      <c r="A298" t="s">
        <v>18</v>
      </c>
      <c r="B298" t="s">
        <v>22</v>
      </c>
      <c r="C298">
        <v>3</v>
      </c>
      <c r="D298" t="s">
        <v>5</v>
      </c>
      <c r="E298" s="1">
        <v>2.8000000000000001E-2</v>
      </c>
      <c r="F298" s="1">
        <v>0.03</v>
      </c>
      <c r="G298" s="1">
        <v>2E-3</v>
      </c>
      <c r="H298">
        <v>0</v>
      </c>
      <c r="I298">
        <v>6.5973445725385658E-7</v>
      </c>
    </row>
    <row r="299" spans="1:9" x14ac:dyDescent="0.2">
      <c r="A299" t="s">
        <v>18</v>
      </c>
      <c r="B299" t="s">
        <v>22</v>
      </c>
      <c r="C299">
        <v>3</v>
      </c>
      <c r="D299" t="s">
        <v>5</v>
      </c>
      <c r="E299" s="1">
        <v>1.7999999999999999E-2</v>
      </c>
      <c r="F299" s="1">
        <v>1.4E-2</v>
      </c>
      <c r="G299" s="1">
        <v>4.0000000000000001E-3</v>
      </c>
      <c r="H299">
        <v>0</v>
      </c>
      <c r="I299">
        <v>3.9584067435231397E-7</v>
      </c>
    </row>
    <row r="300" spans="1:9" x14ac:dyDescent="0.2">
      <c r="A300" t="s">
        <v>18</v>
      </c>
      <c r="B300" t="s">
        <v>22</v>
      </c>
      <c r="C300">
        <v>3</v>
      </c>
      <c r="D300" t="s">
        <v>9</v>
      </c>
      <c r="E300" s="1">
        <v>0.03</v>
      </c>
      <c r="F300" s="1">
        <v>0.02</v>
      </c>
      <c r="G300" s="1">
        <v>1.6E-2</v>
      </c>
      <c r="H300">
        <v>60</v>
      </c>
      <c r="I300">
        <v>3.7699111843077512E-6</v>
      </c>
    </row>
    <row r="301" spans="1:9" x14ac:dyDescent="0.2">
      <c r="A301" t="s">
        <v>18</v>
      </c>
      <c r="B301" t="s">
        <v>22</v>
      </c>
      <c r="C301">
        <v>3</v>
      </c>
      <c r="D301" t="s">
        <v>9</v>
      </c>
      <c r="E301" s="1">
        <v>1.6E-2</v>
      </c>
      <c r="F301" s="1">
        <v>0.02</v>
      </c>
      <c r="G301" s="1">
        <v>1.2E-2</v>
      </c>
      <c r="H301">
        <v>0</v>
      </c>
      <c r="I301">
        <v>1.507964473723101E-6</v>
      </c>
    </row>
    <row r="302" spans="1:9" x14ac:dyDescent="0.2">
      <c r="A302" t="s">
        <v>18</v>
      </c>
      <c r="B302" t="s">
        <v>22</v>
      </c>
      <c r="C302">
        <v>3</v>
      </c>
      <c r="D302" t="s">
        <v>9</v>
      </c>
      <c r="E302" s="1">
        <v>1.7999999999999999E-2</v>
      </c>
      <c r="F302" s="1">
        <v>1.6E-2</v>
      </c>
      <c r="G302" s="1">
        <v>0.01</v>
      </c>
      <c r="H302">
        <v>5</v>
      </c>
      <c r="I302">
        <v>1.1309733552923255E-6</v>
      </c>
    </row>
    <row r="303" spans="1:9" x14ac:dyDescent="0.2">
      <c r="A303" t="s">
        <v>18</v>
      </c>
      <c r="B303" t="s">
        <v>22</v>
      </c>
      <c r="C303">
        <v>4</v>
      </c>
      <c r="D303" t="s">
        <v>6</v>
      </c>
      <c r="E303" s="1">
        <v>1.2E-2</v>
      </c>
      <c r="F303" s="1">
        <v>1.4E-2</v>
      </c>
      <c r="G303" s="1"/>
      <c r="H303">
        <v>0</v>
      </c>
      <c r="I303">
        <v>1.3194689145077133E-4</v>
      </c>
    </row>
    <row r="304" spans="1:9" x14ac:dyDescent="0.2">
      <c r="A304" t="s">
        <v>18</v>
      </c>
      <c r="B304" t="s">
        <v>22</v>
      </c>
      <c r="C304">
        <v>4</v>
      </c>
      <c r="D304" t="s">
        <v>6</v>
      </c>
      <c r="E304" s="1">
        <v>2.1999999999999999E-2</v>
      </c>
      <c r="F304" s="1">
        <v>1.6E-2</v>
      </c>
      <c r="G304" s="1"/>
      <c r="H304">
        <v>0</v>
      </c>
      <c r="I304">
        <v>2.7646015351590178E-4</v>
      </c>
    </row>
    <row r="305" spans="1:9" x14ac:dyDescent="0.2">
      <c r="A305" t="s">
        <v>18</v>
      </c>
      <c r="B305" t="s">
        <v>22</v>
      </c>
      <c r="C305">
        <v>4</v>
      </c>
      <c r="D305" t="s">
        <v>6</v>
      </c>
      <c r="E305" s="1">
        <v>0.02</v>
      </c>
      <c r="F305" s="1">
        <v>1.4E-2</v>
      </c>
      <c r="G305" s="1"/>
      <c r="H305">
        <v>0</v>
      </c>
      <c r="I305">
        <v>2.1991148575128554E-4</v>
      </c>
    </row>
    <row r="306" spans="1:9" x14ac:dyDescent="0.2">
      <c r="A306" t="s">
        <v>18</v>
      </c>
      <c r="B306" t="s">
        <v>22</v>
      </c>
      <c r="C306">
        <v>4</v>
      </c>
      <c r="D306" t="s">
        <v>5</v>
      </c>
      <c r="E306" s="1">
        <v>8.0000000000000002E-3</v>
      </c>
      <c r="F306" s="1">
        <v>6.0000000000000001E-3</v>
      </c>
      <c r="G306" s="1">
        <v>2E-3</v>
      </c>
      <c r="H306">
        <v>0</v>
      </c>
      <c r="I306">
        <v>3.769911184307752E-8</v>
      </c>
    </row>
    <row r="307" spans="1:9" x14ac:dyDescent="0.2">
      <c r="A307" t="s">
        <v>18</v>
      </c>
      <c r="B307" t="s">
        <v>22</v>
      </c>
      <c r="C307">
        <v>4</v>
      </c>
      <c r="D307" t="s">
        <v>5</v>
      </c>
      <c r="E307" s="1">
        <v>6.0000000000000001E-3</v>
      </c>
      <c r="F307" s="1">
        <v>6.0000000000000001E-3</v>
      </c>
      <c r="G307" s="1">
        <v>2E-3</v>
      </c>
      <c r="H307">
        <v>0</v>
      </c>
      <c r="I307">
        <v>2.8274333882308136E-8</v>
      </c>
    </row>
    <row r="308" spans="1:9" x14ac:dyDescent="0.2">
      <c r="A308" t="s">
        <v>18</v>
      </c>
      <c r="B308" t="s">
        <v>22</v>
      </c>
      <c r="C308">
        <v>4</v>
      </c>
      <c r="D308" t="s">
        <v>5</v>
      </c>
      <c r="E308" s="1">
        <v>1.4E-2</v>
      </c>
      <c r="F308" s="1">
        <v>0.01</v>
      </c>
      <c r="G308" s="1">
        <v>8.0000000000000002E-3</v>
      </c>
      <c r="H308">
        <v>0</v>
      </c>
      <c r="I308">
        <v>4.3982297150257107E-7</v>
      </c>
    </row>
    <row r="309" spans="1:9" x14ac:dyDescent="0.2">
      <c r="A309" t="s">
        <v>18</v>
      </c>
      <c r="B309" t="s">
        <v>22</v>
      </c>
      <c r="C309">
        <v>4</v>
      </c>
      <c r="D309" t="s">
        <v>5</v>
      </c>
      <c r="E309" s="1">
        <v>0.01</v>
      </c>
      <c r="F309" s="1">
        <v>8.0000000000000002E-3</v>
      </c>
      <c r="G309" s="1">
        <v>2E-3</v>
      </c>
      <c r="H309">
        <v>0</v>
      </c>
      <c r="I309">
        <v>6.2831853071795875E-8</v>
      </c>
    </row>
    <row r="310" spans="1:9" x14ac:dyDescent="0.2">
      <c r="A310" t="s">
        <v>18</v>
      </c>
      <c r="B310" t="s">
        <v>22</v>
      </c>
      <c r="C310">
        <v>4</v>
      </c>
      <c r="D310" t="s">
        <v>9</v>
      </c>
      <c r="E310" s="1">
        <v>9.4E-2</v>
      </c>
      <c r="F310" s="1">
        <v>7.3999999999999996E-2</v>
      </c>
      <c r="G310" s="1">
        <v>7.8E-2</v>
      </c>
      <c r="H310">
        <v>95</v>
      </c>
      <c r="I310">
        <v>2.1306595535911335E-4</v>
      </c>
    </row>
    <row r="311" spans="1:9" x14ac:dyDescent="0.2">
      <c r="A311" t="s">
        <v>18</v>
      </c>
      <c r="B311" t="s">
        <v>22</v>
      </c>
      <c r="C311">
        <v>4</v>
      </c>
      <c r="D311" t="s">
        <v>9</v>
      </c>
      <c r="E311" s="1">
        <v>4.2000000000000003E-2</v>
      </c>
      <c r="F311" s="1">
        <v>0.03</v>
      </c>
      <c r="G311" s="1">
        <v>4.2000000000000003E-2</v>
      </c>
      <c r="H311">
        <v>95</v>
      </c>
      <c r="I311">
        <v>2.0781635403496481E-5</v>
      </c>
    </row>
    <row r="312" spans="1:9" x14ac:dyDescent="0.2">
      <c r="A312" t="s">
        <v>18</v>
      </c>
      <c r="B312" t="s">
        <v>22</v>
      </c>
      <c r="C312">
        <v>4</v>
      </c>
      <c r="D312" t="s">
        <v>9</v>
      </c>
      <c r="E312" s="1">
        <v>1.7999999999999999E-2</v>
      </c>
      <c r="F312" s="1">
        <v>1.4E-2</v>
      </c>
      <c r="G312" s="1">
        <v>6.0000000000000001E-3</v>
      </c>
      <c r="H312">
        <v>0</v>
      </c>
      <c r="I312">
        <v>5.937610115284709E-7</v>
      </c>
    </row>
    <row r="313" spans="1:9" x14ac:dyDescent="0.2">
      <c r="A313" t="s">
        <v>18</v>
      </c>
      <c r="B313" t="s">
        <v>22</v>
      </c>
      <c r="C313">
        <v>5</v>
      </c>
      <c r="D313" t="s">
        <v>6</v>
      </c>
      <c r="E313" s="1">
        <v>0.01</v>
      </c>
      <c r="F313" s="1">
        <v>0.01</v>
      </c>
      <c r="G313" s="1"/>
      <c r="H313">
        <v>0</v>
      </c>
      <c r="I313">
        <v>7.8539816339744827E-5</v>
      </c>
    </row>
    <row r="314" spans="1:9" x14ac:dyDescent="0.2">
      <c r="A314" t="s">
        <v>18</v>
      </c>
      <c r="B314" t="s">
        <v>22</v>
      </c>
      <c r="C314">
        <v>5</v>
      </c>
      <c r="D314" t="s">
        <v>5</v>
      </c>
      <c r="E314" s="1">
        <v>0.02</v>
      </c>
      <c r="F314" s="1">
        <v>1.6E-2</v>
      </c>
      <c r="G314" s="1">
        <v>6.0000000000000001E-3</v>
      </c>
      <c r="H314">
        <v>0</v>
      </c>
      <c r="I314">
        <v>7.539822368615505E-7</v>
      </c>
    </row>
    <row r="315" spans="1:9" x14ac:dyDescent="0.2">
      <c r="A315" t="s">
        <v>18</v>
      </c>
      <c r="B315" t="s">
        <v>22</v>
      </c>
      <c r="C315">
        <v>5</v>
      </c>
      <c r="D315" t="s">
        <v>5</v>
      </c>
      <c r="E315" s="1">
        <v>4.3999999999999997E-2</v>
      </c>
      <c r="F315" s="1">
        <v>2.5999999999999999E-2</v>
      </c>
      <c r="G315" s="1">
        <v>2.4E-2</v>
      </c>
      <c r="H315">
        <v>0</v>
      </c>
      <c r="I315">
        <v>1.0781945987120168E-5</v>
      </c>
    </row>
    <row r="316" spans="1:9" x14ac:dyDescent="0.2">
      <c r="A316" t="s">
        <v>18</v>
      </c>
      <c r="B316" t="s">
        <v>22</v>
      </c>
      <c r="C316">
        <v>5</v>
      </c>
      <c r="D316" t="s">
        <v>5</v>
      </c>
      <c r="E316" s="1">
        <v>3.2000000000000001E-2</v>
      </c>
      <c r="F316" s="1">
        <v>3.5999999999999997E-2</v>
      </c>
      <c r="G316" s="1">
        <v>4.5999999999999999E-2</v>
      </c>
      <c r="H316">
        <v>0</v>
      </c>
      <c r="I316">
        <v>2.0809909737378789E-5</v>
      </c>
    </row>
    <row r="317" spans="1:9" x14ac:dyDescent="0.2">
      <c r="A317" t="s">
        <v>18</v>
      </c>
      <c r="B317" t="s">
        <v>22</v>
      </c>
      <c r="C317">
        <v>5</v>
      </c>
      <c r="D317" t="s">
        <v>5</v>
      </c>
      <c r="E317" s="1">
        <v>2.8000000000000001E-2</v>
      </c>
      <c r="F317" s="1">
        <v>0.02</v>
      </c>
      <c r="G317" s="1">
        <v>2.1999999999999999E-2</v>
      </c>
      <c r="H317">
        <v>0</v>
      </c>
      <c r="I317">
        <v>4.8380526865282817E-6</v>
      </c>
    </row>
    <row r="318" spans="1:9" x14ac:dyDescent="0.2">
      <c r="A318" t="s">
        <v>18</v>
      </c>
      <c r="B318" t="s">
        <v>22</v>
      </c>
      <c r="C318">
        <v>5</v>
      </c>
      <c r="D318" t="s">
        <v>5</v>
      </c>
      <c r="E318" s="1">
        <v>1.2E-2</v>
      </c>
      <c r="F318" s="1">
        <v>8.0000000000000002E-3</v>
      </c>
      <c r="G318" s="1">
        <v>6.0000000000000001E-3</v>
      </c>
      <c r="H318">
        <v>0</v>
      </c>
      <c r="I318">
        <v>2.2619467105846509E-7</v>
      </c>
    </row>
    <row r="319" spans="1:9" x14ac:dyDescent="0.2">
      <c r="A319" t="s">
        <v>18</v>
      </c>
      <c r="B319" t="s">
        <v>22</v>
      </c>
      <c r="C319">
        <v>5</v>
      </c>
      <c r="D319" t="s">
        <v>9</v>
      </c>
      <c r="E319" s="1">
        <v>4.8000000000000001E-2</v>
      </c>
      <c r="F319" s="1">
        <v>1.2E-2</v>
      </c>
      <c r="G319" s="1">
        <v>1.6E-2</v>
      </c>
      <c r="H319">
        <v>0</v>
      </c>
      <c r="I319">
        <v>3.6191147369354415E-6</v>
      </c>
    </row>
    <row r="320" spans="1:9" x14ac:dyDescent="0.2">
      <c r="A320" t="s">
        <v>18</v>
      </c>
      <c r="B320" t="s">
        <v>22</v>
      </c>
      <c r="C320">
        <v>5</v>
      </c>
      <c r="D320" t="s">
        <v>9</v>
      </c>
      <c r="E320" s="1">
        <v>7.0000000000000007E-2</v>
      </c>
      <c r="F320" s="1">
        <v>4.2000000000000003E-2</v>
      </c>
      <c r="G320" s="1">
        <v>4.5999999999999999E-2</v>
      </c>
      <c r="H320">
        <v>0</v>
      </c>
      <c r="I320">
        <v>5.3108623808935463E-5</v>
      </c>
    </row>
    <row r="321" spans="1:9" x14ac:dyDescent="0.2">
      <c r="A321" t="s">
        <v>18</v>
      </c>
      <c r="B321" t="s">
        <v>22</v>
      </c>
      <c r="C321">
        <v>5</v>
      </c>
      <c r="D321" t="s">
        <v>9</v>
      </c>
      <c r="E321" s="1">
        <v>0.02</v>
      </c>
      <c r="F321" s="1">
        <v>1.4E-2</v>
      </c>
      <c r="G321" s="1">
        <v>8.0000000000000002E-3</v>
      </c>
      <c r="H321">
        <v>0</v>
      </c>
      <c r="I321">
        <v>8.7964594300514214E-7</v>
      </c>
    </row>
    <row r="322" spans="1:9" x14ac:dyDescent="0.2">
      <c r="A322" t="s">
        <v>18</v>
      </c>
      <c r="B322" t="s">
        <v>22</v>
      </c>
      <c r="C322">
        <v>5</v>
      </c>
      <c r="D322" t="s">
        <v>9</v>
      </c>
      <c r="E322" s="1">
        <v>8.0000000000000002E-3</v>
      </c>
      <c r="F322" s="1">
        <v>6.0000000000000001E-3</v>
      </c>
      <c r="G322" s="1">
        <v>8.0000000000000002E-3</v>
      </c>
      <c r="H322">
        <v>0</v>
      </c>
      <c r="I322">
        <v>1.5079644737231008E-7</v>
      </c>
    </row>
    <row r="323" spans="1:9" x14ac:dyDescent="0.2">
      <c r="A323" t="s">
        <v>18</v>
      </c>
      <c r="B323" t="s">
        <v>22</v>
      </c>
      <c r="C323">
        <v>6</v>
      </c>
      <c r="D323" t="s">
        <v>6</v>
      </c>
      <c r="E323" s="1">
        <v>1.7999999999999999E-2</v>
      </c>
      <c r="F323" s="1">
        <v>1.7999999999999999E-2</v>
      </c>
      <c r="G323" s="1"/>
      <c r="H323">
        <v>0</v>
      </c>
      <c r="I323">
        <v>2.5446900494077322E-4</v>
      </c>
    </row>
    <row r="324" spans="1:9" x14ac:dyDescent="0.2">
      <c r="A324" t="s">
        <v>18</v>
      </c>
      <c r="B324" t="s">
        <v>22</v>
      </c>
      <c r="C324">
        <v>6</v>
      </c>
      <c r="D324" t="s">
        <v>5</v>
      </c>
      <c r="E324" s="1">
        <v>0.02</v>
      </c>
      <c r="F324" s="1">
        <v>1.6E-2</v>
      </c>
      <c r="G324" s="1">
        <v>0.03</v>
      </c>
      <c r="H324">
        <v>0</v>
      </c>
      <c r="I324">
        <v>3.7699111843077521E-6</v>
      </c>
    </row>
    <row r="325" spans="1:9" x14ac:dyDescent="0.2">
      <c r="A325" t="s">
        <v>18</v>
      </c>
      <c r="B325" t="s">
        <v>22</v>
      </c>
      <c r="C325">
        <v>6</v>
      </c>
      <c r="D325" t="s">
        <v>5</v>
      </c>
      <c r="E325" s="1">
        <v>1.4E-2</v>
      </c>
      <c r="F325" s="1">
        <v>0.01</v>
      </c>
      <c r="G325" s="1">
        <v>1.6E-2</v>
      </c>
      <c r="H325">
        <v>0</v>
      </c>
      <c r="I325">
        <v>8.7964594300514214E-7</v>
      </c>
    </row>
    <row r="326" spans="1:9" x14ac:dyDescent="0.2">
      <c r="A326" t="s">
        <v>18</v>
      </c>
      <c r="B326" t="s">
        <v>22</v>
      </c>
      <c r="C326">
        <v>6</v>
      </c>
      <c r="D326" t="s">
        <v>5</v>
      </c>
      <c r="E326" s="1">
        <v>6.8000000000000005E-2</v>
      </c>
      <c r="F326" s="1">
        <v>4.2000000000000003E-2</v>
      </c>
      <c r="G326" s="1">
        <v>3.7999999999999999E-2</v>
      </c>
      <c r="H326">
        <v>0</v>
      </c>
      <c r="I326">
        <v>4.2618845938599136E-5</v>
      </c>
    </row>
    <row r="327" spans="1:9" x14ac:dyDescent="0.2">
      <c r="A327" t="s">
        <v>18</v>
      </c>
      <c r="B327" t="s">
        <v>22</v>
      </c>
      <c r="C327">
        <v>6</v>
      </c>
      <c r="D327" t="s">
        <v>5</v>
      </c>
      <c r="E327" s="1">
        <v>1.2E-2</v>
      </c>
      <c r="F327" s="1">
        <v>8.0000000000000002E-3</v>
      </c>
      <c r="G327" s="1">
        <v>2E-3</v>
      </c>
      <c r="H327">
        <v>0</v>
      </c>
      <c r="I327">
        <v>7.5398223686155039E-8</v>
      </c>
    </row>
    <row r="328" spans="1:9" x14ac:dyDescent="0.2">
      <c r="A328" t="s">
        <v>18</v>
      </c>
      <c r="B328" t="s">
        <v>22</v>
      </c>
      <c r="C328">
        <v>6</v>
      </c>
      <c r="D328" t="s">
        <v>5</v>
      </c>
      <c r="E328" s="1">
        <v>2.8000000000000001E-2</v>
      </c>
      <c r="F328" s="1">
        <v>1.7999999999999999E-2</v>
      </c>
      <c r="G328" s="1">
        <v>2.5999999999999999E-2</v>
      </c>
      <c r="H328">
        <v>0</v>
      </c>
      <c r="I328">
        <v>5.1459287665800809E-6</v>
      </c>
    </row>
    <row r="329" spans="1:9" x14ac:dyDescent="0.2">
      <c r="A329" t="s">
        <v>18</v>
      </c>
      <c r="B329" t="s">
        <v>22</v>
      </c>
      <c r="C329">
        <v>6</v>
      </c>
      <c r="D329" t="s">
        <v>5</v>
      </c>
      <c r="E329" s="1">
        <v>8.0000000000000002E-3</v>
      </c>
      <c r="F329" s="1">
        <v>0.01</v>
      </c>
      <c r="G329" s="1">
        <v>6.0000000000000001E-3</v>
      </c>
      <c r="H329">
        <v>0</v>
      </c>
      <c r="I329">
        <v>1.8849555921538763E-7</v>
      </c>
    </row>
    <row r="330" spans="1:9" x14ac:dyDescent="0.2">
      <c r="A330" t="s">
        <v>18</v>
      </c>
      <c r="B330" t="s">
        <v>22</v>
      </c>
      <c r="C330">
        <v>6</v>
      </c>
      <c r="D330" t="s">
        <v>5</v>
      </c>
      <c r="E330" s="1">
        <v>2.5999999999999999E-2</v>
      </c>
      <c r="F330" s="1">
        <v>1.6E-2</v>
      </c>
      <c r="G330" s="1">
        <v>1.2E-2</v>
      </c>
      <c r="H330">
        <v>0</v>
      </c>
      <c r="I330">
        <v>1.9603538158400311E-6</v>
      </c>
    </row>
    <row r="331" spans="1:9" x14ac:dyDescent="0.2">
      <c r="A331" t="s">
        <v>18</v>
      </c>
      <c r="B331" t="s">
        <v>22</v>
      </c>
      <c r="C331">
        <v>6</v>
      </c>
      <c r="D331" t="s">
        <v>9</v>
      </c>
      <c r="E331" s="1">
        <v>2.1999999999999999E-2</v>
      </c>
      <c r="F331" s="1">
        <v>1.7999999999999999E-2</v>
      </c>
      <c r="G331" s="1">
        <v>1.4E-2</v>
      </c>
      <c r="H331">
        <v>0</v>
      </c>
      <c r="I331">
        <v>2.1771237089377264E-6</v>
      </c>
    </row>
    <row r="332" spans="1:9" x14ac:dyDescent="0.2">
      <c r="A332" t="s">
        <v>18</v>
      </c>
      <c r="B332" t="s">
        <v>22</v>
      </c>
      <c r="C332">
        <v>6</v>
      </c>
      <c r="D332" t="s">
        <v>9</v>
      </c>
      <c r="E332" s="1">
        <v>4.8000000000000001E-2</v>
      </c>
      <c r="F332" s="1">
        <v>0.04</v>
      </c>
      <c r="G332" s="1">
        <v>1.6E-2</v>
      </c>
      <c r="H332">
        <v>75</v>
      </c>
      <c r="I332">
        <v>1.2063715789784806E-5</v>
      </c>
    </row>
    <row r="333" spans="1:9" x14ac:dyDescent="0.2">
      <c r="A333" t="s">
        <v>18</v>
      </c>
      <c r="B333" t="s">
        <v>22</v>
      </c>
      <c r="C333">
        <v>7</v>
      </c>
      <c r="D333" t="s">
        <v>6</v>
      </c>
      <c r="E333" s="1">
        <v>0.01</v>
      </c>
      <c r="F333" s="1">
        <v>8.0000000000000002E-3</v>
      </c>
      <c r="G333" s="1"/>
      <c r="H333">
        <v>0</v>
      </c>
      <c r="I333">
        <v>6.283185307179587E-5</v>
      </c>
    </row>
    <row r="334" spans="1:9" x14ac:dyDescent="0.2">
      <c r="A334" t="s">
        <v>18</v>
      </c>
      <c r="B334" t="s">
        <v>22</v>
      </c>
      <c r="C334">
        <v>7</v>
      </c>
      <c r="D334" t="s">
        <v>6</v>
      </c>
      <c r="E334" s="1">
        <v>6.0000000000000001E-3</v>
      </c>
      <c r="F334" s="1">
        <v>6.0000000000000001E-3</v>
      </c>
      <c r="G334" s="1"/>
      <c r="H334">
        <v>0</v>
      </c>
      <c r="I334">
        <v>2.8274333882308137E-5</v>
      </c>
    </row>
    <row r="335" spans="1:9" x14ac:dyDescent="0.2">
      <c r="A335" t="s">
        <v>18</v>
      </c>
      <c r="B335" t="s">
        <v>22</v>
      </c>
      <c r="C335">
        <v>7</v>
      </c>
      <c r="D335" t="s">
        <v>6</v>
      </c>
      <c r="E335" s="1">
        <v>0.02</v>
      </c>
      <c r="F335" s="1">
        <v>1.7999999999999999E-2</v>
      </c>
      <c r="G335" s="1"/>
      <c r="H335">
        <v>0</v>
      </c>
      <c r="I335">
        <v>2.8274333882308137E-4</v>
      </c>
    </row>
    <row r="336" spans="1:9" x14ac:dyDescent="0.2">
      <c r="A336" t="s">
        <v>18</v>
      </c>
      <c r="B336" t="s">
        <v>22</v>
      </c>
      <c r="C336">
        <v>7</v>
      </c>
      <c r="D336" t="s">
        <v>5</v>
      </c>
      <c r="E336" s="1">
        <v>6.4000000000000001E-2</v>
      </c>
      <c r="F336" s="1">
        <v>4.4999999999999998E-2</v>
      </c>
      <c r="G336" s="1">
        <v>0.05</v>
      </c>
      <c r="H336">
        <v>0</v>
      </c>
      <c r="I336">
        <v>5.6548667764616275E-5</v>
      </c>
    </row>
    <row r="337" spans="1:9" x14ac:dyDescent="0.2">
      <c r="A337" t="s">
        <v>18</v>
      </c>
      <c r="B337" t="s">
        <v>22</v>
      </c>
      <c r="C337">
        <v>7</v>
      </c>
      <c r="D337" t="s">
        <v>5</v>
      </c>
      <c r="E337" s="1">
        <v>0.04</v>
      </c>
      <c r="F337" s="1">
        <v>3.5999999999999997E-2</v>
      </c>
      <c r="G337" s="1">
        <v>2.4E-2</v>
      </c>
      <c r="H337">
        <v>0</v>
      </c>
      <c r="I337">
        <v>1.3571680263507906E-5</v>
      </c>
    </row>
    <row r="338" spans="1:9" x14ac:dyDescent="0.2">
      <c r="A338" t="s">
        <v>18</v>
      </c>
      <c r="B338" t="s">
        <v>22</v>
      </c>
      <c r="C338">
        <v>7</v>
      </c>
      <c r="D338" t="s">
        <v>5</v>
      </c>
      <c r="E338" s="1">
        <v>1.4E-2</v>
      </c>
      <c r="F338" s="1">
        <v>8.0000000000000002E-3</v>
      </c>
      <c r="G338" s="1">
        <v>4.0000000000000001E-3</v>
      </c>
      <c r="H338">
        <v>0</v>
      </c>
      <c r="I338">
        <v>1.7592918860102843E-7</v>
      </c>
    </row>
    <row r="339" spans="1:9" x14ac:dyDescent="0.2">
      <c r="A339" t="s">
        <v>18</v>
      </c>
      <c r="B339" t="s">
        <v>22</v>
      </c>
      <c r="C339">
        <v>7</v>
      </c>
      <c r="D339" t="s">
        <v>5</v>
      </c>
      <c r="E339" s="1">
        <v>0.03</v>
      </c>
      <c r="F339" s="1">
        <v>1.4E-2</v>
      </c>
      <c r="G339" s="1">
        <v>8.0000000000000002E-3</v>
      </c>
      <c r="H339">
        <v>0</v>
      </c>
      <c r="I339">
        <v>1.3194689145077132E-6</v>
      </c>
    </row>
    <row r="340" spans="1:9" x14ac:dyDescent="0.2">
      <c r="A340" t="s">
        <v>18</v>
      </c>
      <c r="B340" t="s">
        <v>22</v>
      </c>
      <c r="C340">
        <v>7</v>
      </c>
      <c r="D340" t="s">
        <v>5</v>
      </c>
      <c r="E340" s="1">
        <v>1.2E-2</v>
      </c>
      <c r="F340" s="1">
        <v>6.0000000000000001E-3</v>
      </c>
      <c r="G340" s="1">
        <v>2E-3</v>
      </c>
      <c r="H340">
        <v>0</v>
      </c>
      <c r="I340">
        <v>5.6548667764616273E-8</v>
      </c>
    </row>
    <row r="341" spans="1:9" x14ac:dyDescent="0.2">
      <c r="A341" t="s">
        <v>18</v>
      </c>
      <c r="B341" t="s">
        <v>22</v>
      </c>
      <c r="C341">
        <v>7</v>
      </c>
      <c r="D341" t="s">
        <v>9</v>
      </c>
      <c r="E341" s="1">
        <v>0.03</v>
      </c>
      <c r="F341" s="1">
        <v>0.03</v>
      </c>
      <c r="G341" s="1">
        <v>2.4E-2</v>
      </c>
      <c r="H341">
        <v>10</v>
      </c>
      <c r="I341">
        <v>8.4823001646924412E-6</v>
      </c>
    </row>
    <row r="342" spans="1:9" x14ac:dyDescent="0.2">
      <c r="A342" t="s">
        <v>18</v>
      </c>
      <c r="B342" t="s">
        <v>22</v>
      </c>
      <c r="C342">
        <v>7</v>
      </c>
      <c r="D342" t="s">
        <v>9</v>
      </c>
      <c r="E342" s="1">
        <v>2.4E-2</v>
      </c>
      <c r="F342" s="1">
        <v>0.02</v>
      </c>
      <c r="G342" s="1">
        <v>1.6E-2</v>
      </c>
      <c r="H342">
        <v>0</v>
      </c>
      <c r="I342">
        <v>3.0159289474462016E-6</v>
      </c>
    </row>
    <row r="343" spans="1:9" x14ac:dyDescent="0.2">
      <c r="A343" t="s">
        <v>18</v>
      </c>
      <c r="B343" t="s">
        <v>22</v>
      </c>
      <c r="C343">
        <v>8</v>
      </c>
      <c r="D343" t="s">
        <v>6</v>
      </c>
      <c r="E343" s="1">
        <v>1.2E-2</v>
      </c>
      <c r="F343" s="1">
        <v>0.01</v>
      </c>
      <c r="G343" s="1"/>
      <c r="H343">
        <v>0</v>
      </c>
      <c r="I343">
        <v>9.4247779607693798E-5</v>
      </c>
    </row>
    <row r="344" spans="1:9" x14ac:dyDescent="0.2">
      <c r="A344" t="s">
        <v>18</v>
      </c>
      <c r="B344" t="s">
        <v>22</v>
      </c>
      <c r="C344">
        <v>8</v>
      </c>
      <c r="D344" t="s">
        <v>5</v>
      </c>
      <c r="E344" s="1">
        <v>2.5999999999999999E-2</v>
      </c>
      <c r="F344" s="1">
        <v>2.4E-2</v>
      </c>
      <c r="G344" s="1">
        <v>1.4E-2</v>
      </c>
      <c r="H344">
        <v>0</v>
      </c>
      <c r="I344">
        <v>3.4306191777200536E-6</v>
      </c>
    </row>
    <row r="345" spans="1:9" x14ac:dyDescent="0.2">
      <c r="A345" t="s">
        <v>18</v>
      </c>
      <c r="B345" t="s">
        <v>22</v>
      </c>
      <c r="C345">
        <v>8</v>
      </c>
      <c r="D345" t="s">
        <v>5</v>
      </c>
      <c r="E345" s="1">
        <v>3.2000000000000001E-2</v>
      </c>
      <c r="F345" s="1">
        <v>2.5999999999999999E-2</v>
      </c>
      <c r="G345" s="1">
        <v>0.04</v>
      </c>
      <c r="H345">
        <v>0</v>
      </c>
      <c r="I345">
        <v>1.306902543893354E-5</v>
      </c>
    </row>
    <row r="346" spans="1:9" x14ac:dyDescent="0.2">
      <c r="A346" t="s">
        <v>18</v>
      </c>
      <c r="B346" t="s">
        <v>22</v>
      </c>
      <c r="C346">
        <v>8</v>
      </c>
      <c r="D346" t="s">
        <v>5</v>
      </c>
      <c r="E346" s="1">
        <v>4.8000000000000001E-2</v>
      </c>
      <c r="F346" s="1">
        <v>4.2000000000000003E-2</v>
      </c>
      <c r="G346" s="1">
        <v>6.6000000000000003E-2</v>
      </c>
      <c r="H346">
        <v>0</v>
      </c>
      <c r="I346">
        <v>5.2250969014505446E-5</v>
      </c>
    </row>
    <row r="347" spans="1:9" x14ac:dyDescent="0.2">
      <c r="A347" t="s">
        <v>18</v>
      </c>
      <c r="B347" t="s">
        <v>22</v>
      </c>
      <c r="C347">
        <v>8</v>
      </c>
      <c r="D347" t="s">
        <v>5</v>
      </c>
      <c r="E347" s="1">
        <v>0.14799999999999999</v>
      </c>
      <c r="F347" s="1">
        <v>9.8000000000000004E-2</v>
      </c>
      <c r="G347" s="1">
        <v>0.126</v>
      </c>
      <c r="H347">
        <v>0</v>
      </c>
      <c r="I347">
        <v>7.1765914260074506E-4</v>
      </c>
    </row>
    <row r="348" spans="1:9" x14ac:dyDescent="0.2">
      <c r="A348" t="s">
        <v>18</v>
      </c>
      <c r="B348" t="s">
        <v>22</v>
      </c>
      <c r="C348">
        <v>8</v>
      </c>
      <c r="D348" t="s">
        <v>5</v>
      </c>
      <c r="E348" s="1">
        <v>7.1999999999999995E-2</v>
      </c>
      <c r="F348" s="1">
        <v>6.6000000000000003E-2</v>
      </c>
      <c r="G348" s="1">
        <v>9.2999999999999999E-2</v>
      </c>
      <c r="H348">
        <v>0</v>
      </c>
      <c r="I348">
        <v>1.7354786136960737E-4</v>
      </c>
    </row>
    <row r="349" spans="1:9" x14ac:dyDescent="0.2">
      <c r="A349" t="s">
        <v>18</v>
      </c>
      <c r="B349" t="s">
        <v>22</v>
      </c>
      <c r="C349">
        <v>8</v>
      </c>
      <c r="D349" t="s">
        <v>5</v>
      </c>
      <c r="E349" s="1">
        <v>0.05</v>
      </c>
      <c r="F349" s="1">
        <v>0.03</v>
      </c>
      <c r="G349" s="1">
        <v>1.4E-2</v>
      </c>
      <c r="H349">
        <v>0</v>
      </c>
      <c r="I349">
        <v>8.246680715673208E-6</v>
      </c>
    </row>
    <row r="350" spans="1:9" x14ac:dyDescent="0.2">
      <c r="A350" t="s">
        <v>18</v>
      </c>
      <c r="B350" t="s">
        <v>22</v>
      </c>
      <c r="C350">
        <v>8</v>
      </c>
      <c r="D350" t="s">
        <v>9</v>
      </c>
      <c r="E350" s="1">
        <v>0.02</v>
      </c>
      <c r="F350" s="1">
        <v>2.3E-2</v>
      </c>
      <c r="G350" s="1">
        <v>2.3E-2</v>
      </c>
      <c r="H350">
        <v>0</v>
      </c>
      <c r="I350">
        <v>4.1547562843725012E-6</v>
      </c>
    </row>
    <row r="351" spans="1:9" x14ac:dyDescent="0.2">
      <c r="A351" t="s">
        <v>18</v>
      </c>
      <c r="B351" t="s">
        <v>22</v>
      </c>
      <c r="C351">
        <v>8</v>
      </c>
      <c r="D351" t="s">
        <v>9</v>
      </c>
      <c r="E351" s="1">
        <v>0.06</v>
      </c>
      <c r="F351" s="1">
        <v>0.05</v>
      </c>
      <c r="G351" s="1">
        <v>7.0000000000000007E-2</v>
      </c>
      <c r="H351">
        <v>0</v>
      </c>
      <c r="I351">
        <v>8.2466807156732084E-5</v>
      </c>
    </row>
    <row r="352" spans="1:9" x14ac:dyDescent="0.2">
      <c r="A352" t="s">
        <v>18</v>
      </c>
      <c r="B352" t="s">
        <v>22</v>
      </c>
      <c r="C352">
        <v>8</v>
      </c>
      <c r="D352" t="s">
        <v>9</v>
      </c>
      <c r="E352" s="1">
        <v>0.04</v>
      </c>
      <c r="F352" s="1">
        <v>0.05</v>
      </c>
      <c r="G352" s="1">
        <v>5.3999999999999999E-2</v>
      </c>
      <c r="H352">
        <v>0</v>
      </c>
      <c r="I352">
        <v>4.2411500823462208E-5</v>
      </c>
    </row>
    <row r="353" spans="1:9" x14ac:dyDescent="0.2">
      <c r="A353" t="s">
        <v>18</v>
      </c>
      <c r="B353" t="s">
        <v>22</v>
      </c>
      <c r="C353">
        <v>9</v>
      </c>
      <c r="D353" t="s">
        <v>6</v>
      </c>
      <c r="E353" s="1">
        <v>0.04</v>
      </c>
      <c r="F353" s="1">
        <v>1.7999999999999999E-2</v>
      </c>
      <c r="G353" s="1"/>
      <c r="H353">
        <v>0</v>
      </c>
      <c r="I353">
        <v>5.6548667764616273E-4</v>
      </c>
    </row>
    <row r="354" spans="1:9" x14ac:dyDescent="0.2">
      <c r="A354" t="s">
        <v>18</v>
      </c>
      <c r="B354" t="s">
        <v>22</v>
      </c>
      <c r="C354">
        <v>9</v>
      </c>
      <c r="D354" t="s">
        <v>5</v>
      </c>
      <c r="E354" s="1">
        <v>1.2E-2</v>
      </c>
      <c r="F354" s="1">
        <v>0.01</v>
      </c>
      <c r="G354" s="1">
        <v>2E-3</v>
      </c>
      <c r="H354">
        <v>0</v>
      </c>
      <c r="I354">
        <v>9.4247779607693799E-8</v>
      </c>
    </row>
    <row r="355" spans="1:9" x14ac:dyDescent="0.2">
      <c r="A355" t="s">
        <v>18</v>
      </c>
      <c r="B355" t="s">
        <v>22</v>
      </c>
      <c r="C355">
        <v>9</v>
      </c>
      <c r="D355" t="s">
        <v>5</v>
      </c>
      <c r="E355" s="1">
        <v>8.5999999999999993E-2</v>
      </c>
      <c r="F355" s="1">
        <v>0.09</v>
      </c>
      <c r="G355" s="1">
        <v>8.7999999999999995E-2</v>
      </c>
      <c r="H355">
        <v>5</v>
      </c>
      <c r="I355">
        <v>2.6747519852663495E-4</v>
      </c>
    </row>
    <row r="356" spans="1:9" x14ac:dyDescent="0.2">
      <c r="A356" t="s">
        <v>18</v>
      </c>
      <c r="B356" t="s">
        <v>22</v>
      </c>
      <c r="C356">
        <v>9</v>
      </c>
      <c r="D356" t="s">
        <v>5</v>
      </c>
      <c r="E356" s="1">
        <v>7.0000000000000007E-2</v>
      </c>
      <c r="F356" s="1">
        <v>5.1999999999999998E-2</v>
      </c>
      <c r="G356" s="1">
        <v>7.1999999999999995E-2</v>
      </c>
      <c r="H356">
        <v>5</v>
      </c>
      <c r="I356">
        <v>1.0291857533160162E-4</v>
      </c>
    </row>
    <row r="357" spans="1:9" x14ac:dyDescent="0.2">
      <c r="A357" t="s">
        <v>18</v>
      </c>
      <c r="B357" t="s">
        <v>22</v>
      </c>
      <c r="C357">
        <v>9</v>
      </c>
      <c r="D357" t="s">
        <v>5</v>
      </c>
      <c r="E357" s="1">
        <v>1.2E-2</v>
      </c>
      <c r="F357" s="1">
        <v>1.4999999999999999E-2</v>
      </c>
      <c r="G357" s="1">
        <v>6.0000000000000001E-3</v>
      </c>
      <c r="H357">
        <v>0</v>
      </c>
      <c r="I357">
        <v>4.2411500823462205E-7</v>
      </c>
    </row>
    <row r="358" spans="1:9" x14ac:dyDescent="0.2">
      <c r="A358" t="s">
        <v>18</v>
      </c>
      <c r="B358" t="s">
        <v>22</v>
      </c>
      <c r="C358">
        <v>9</v>
      </c>
      <c r="D358" t="s">
        <v>5</v>
      </c>
      <c r="E358" s="1">
        <v>1.4E-2</v>
      </c>
      <c r="F358" s="1">
        <v>1.4E-2</v>
      </c>
      <c r="G358" s="1">
        <v>1.2E-2</v>
      </c>
      <c r="H358">
        <v>0</v>
      </c>
      <c r="I358">
        <v>9.236282401553993E-7</v>
      </c>
    </row>
    <row r="359" spans="1:9" x14ac:dyDescent="0.2">
      <c r="A359" t="s">
        <v>18</v>
      </c>
      <c r="B359" t="s">
        <v>22</v>
      </c>
      <c r="C359">
        <v>9</v>
      </c>
      <c r="D359" t="s">
        <v>5</v>
      </c>
      <c r="E359" s="1">
        <v>0.06</v>
      </c>
      <c r="F359" s="1">
        <v>4.3999999999999997E-2</v>
      </c>
      <c r="G359" s="1">
        <v>2.1999999999999999E-2</v>
      </c>
      <c r="H359">
        <v>0</v>
      </c>
      <c r="I359">
        <v>2.2807962665061893E-5</v>
      </c>
    </row>
    <row r="360" spans="1:9" x14ac:dyDescent="0.2">
      <c r="A360" t="s">
        <v>18</v>
      </c>
      <c r="B360" t="s">
        <v>22</v>
      </c>
      <c r="C360">
        <v>9</v>
      </c>
      <c r="D360" t="s">
        <v>5</v>
      </c>
      <c r="E360" s="1">
        <v>0.02</v>
      </c>
      <c r="F360" s="1">
        <v>1.4E-2</v>
      </c>
      <c r="G360" s="1">
        <v>0.01</v>
      </c>
      <c r="H360">
        <v>0</v>
      </c>
      <c r="I360">
        <v>1.0995574287564277E-6</v>
      </c>
    </row>
    <row r="361" spans="1:9" x14ac:dyDescent="0.2">
      <c r="A361" t="s">
        <v>18</v>
      </c>
      <c r="B361" t="s">
        <v>22</v>
      </c>
      <c r="C361">
        <v>9</v>
      </c>
      <c r="D361" t="s">
        <v>9</v>
      </c>
      <c r="E361" s="1">
        <v>2.4E-2</v>
      </c>
      <c r="F361" s="1">
        <v>1.4E-2</v>
      </c>
      <c r="G361" s="1">
        <v>1.6E-2</v>
      </c>
      <c r="H361">
        <v>0</v>
      </c>
      <c r="I361">
        <v>2.1111502632123413E-6</v>
      </c>
    </row>
    <row r="362" spans="1:9" x14ac:dyDescent="0.2">
      <c r="A362" t="s">
        <v>18</v>
      </c>
      <c r="B362" t="s">
        <v>22</v>
      </c>
      <c r="C362">
        <v>9</v>
      </c>
      <c r="D362" t="s">
        <v>9</v>
      </c>
      <c r="E362" s="1">
        <v>1.6E-2</v>
      </c>
      <c r="F362" s="1">
        <v>1.2E-2</v>
      </c>
      <c r="G362" s="1">
        <v>4.0000000000000001E-3</v>
      </c>
      <c r="H362">
        <v>0</v>
      </c>
      <c r="I362">
        <v>3.0159289474462016E-7</v>
      </c>
    </row>
    <row r="363" spans="1:9" x14ac:dyDescent="0.2">
      <c r="A363" t="s">
        <v>18</v>
      </c>
      <c r="B363" t="s">
        <v>22</v>
      </c>
      <c r="C363">
        <v>10</v>
      </c>
      <c r="D363" t="s">
        <v>6</v>
      </c>
      <c r="E363" s="1">
        <v>2.4E-2</v>
      </c>
      <c r="F363" s="1">
        <v>1.7999999999999999E-2</v>
      </c>
      <c r="G363" s="1"/>
      <c r="H363">
        <v>0</v>
      </c>
      <c r="I363">
        <v>3.3929200658769766E-4</v>
      </c>
    </row>
    <row r="364" spans="1:9" x14ac:dyDescent="0.2">
      <c r="A364" t="s">
        <v>18</v>
      </c>
      <c r="B364" t="s">
        <v>22</v>
      </c>
      <c r="C364">
        <v>10</v>
      </c>
      <c r="D364" t="s">
        <v>6</v>
      </c>
      <c r="E364" s="1">
        <v>2.4E-2</v>
      </c>
      <c r="F364" s="1">
        <v>0.02</v>
      </c>
      <c r="G364" s="1"/>
      <c r="H364">
        <v>0</v>
      </c>
      <c r="I364">
        <v>3.7699111843077519E-4</v>
      </c>
    </row>
    <row r="365" spans="1:9" x14ac:dyDescent="0.2">
      <c r="A365" t="s">
        <v>18</v>
      </c>
      <c r="B365" t="s">
        <v>22</v>
      </c>
      <c r="C365">
        <v>10</v>
      </c>
      <c r="D365" t="s">
        <v>6</v>
      </c>
      <c r="E365" s="1">
        <v>2.5999999999999999E-2</v>
      </c>
      <c r="F365" s="1">
        <v>0.02</v>
      </c>
      <c r="G365" s="1"/>
      <c r="H365">
        <v>0</v>
      </c>
      <c r="I365">
        <v>4.0840704496667308E-4</v>
      </c>
    </row>
    <row r="366" spans="1:9" x14ac:dyDescent="0.2">
      <c r="A366" t="s">
        <v>18</v>
      </c>
      <c r="B366" t="s">
        <v>22</v>
      </c>
      <c r="C366">
        <v>10</v>
      </c>
      <c r="D366" t="s">
        <v>6</v>
      </c>
      <c r="E366" s="1">
        <v>1.4E-2</v>
      </c>
      <c r="F366" s="1">
        <v>1.4E-2</v>
      </c>
      <c r="G366" s="1"/>
      <c r="H366">
        <v>0</v>
      </c>
      <c r="I366">
        <v>1.5393804002589989E-4</v>
      </c>
    </row>
    <row r="367" spans="1:9" x14ac:dyDescent="0.2">
      <c r="A367" t="s">
        <v>18</v>
      </c>
      <c r="B367" t="s">
        <v>22</v>
      </c>
      <c r="C367">
        <v>10</v>
      </c>
      <c r="D367" t="s">
        <v>5</v>
      </c>
      <c r="E367" s="1">
        <v>5.6000000000000001E-2</v>
      </c>
      <c r="F367" s="1">
        <v>3.4000000000000002E-2</v>
      </c>
      <c r="G367" s="1">
        <v>2.5999999999999999E-2</v>
      </c>
      <c r="H367">
        <v>0</v>
      </c>
      <c r="I367">
        <v>1.944017534041364E-5</v>
      </c>
    </row>
    <row r="368" spans="1:9" x14ac:dyDescent="0.2">
      <c r="A368" t="s">
        <v>18</v>
      </c>
      <c r="B368" t="s">
        <v>22</v>
      </c>
      <c r="C368">
        <v>10</v>
      </c>
      <c r="D368" t="s">
        <v>5</v>
      </c>
      <c r="E368" s="1">
        <v>5.3999999999999999E-2</v>
      </c>
      <c r="F368" s="1">
        <v>0.04</v>
      </c>
      <c r="G368" s="1">
        <v>3.7999999999999999E-2</v>
      </c>
      <c r="H368">
        <v>15</v>
      </c>
      <c r="I368">
        <v>3.2232740625831272E-5</v>
      </c>
    </row>
    <row r="369" spans="1:9" x14ac:dyDescent="0.2">
      <c r="A369" t="s">
        <v>18</v>
      </c>
      <c r="B369" t="s">
        <v>22</v>
      </c>
      <c r="C369">
        <v>10</v>
      </c>
      <c r="D369" t="s">
        <v>5</v>
      </c>
      <c r="E369" s="1">
        <v>1.2E-2</v>
      </c>
      <c r="F369" s="1">
        <v>1.2E-2</v>
      </c>
      <c r="G369" s="1">
        <v>1.4E-2</v>
      </c>
      <c r="H369">
        <v>0</v>
      </c>
      <c r="I369">
        <v>7.9168134870462783E-7</v>
      </c>
    </row>
    <row r="370" spans="1:9" x14ac:dyDescent="0.2">
      <c r="A370" t="s">
        <v>18</v>
      </c>
      <c r="B370" t="s">
        <v>22</v>
      </c>
      <c r="C370">
        <v>10</v>
      </c>
      <c r="D370" t="s">
        <v>5</v>
      </c>
      <c r="E370" s="1">
        <v>2.5999999999999999E-2</v>
      </c>
      <c r="F370" s="1">
        <v>2.5999999999999999E-2</v>
      </c>
      <c r="G370" s="1">
        <v>6.0000000000000001E-3</v>
      </c>
      <c r="H370">
        <v>0</v>
      </c>
      <c r="I370">
        <v>1.5927874753700249E-6</v>
      </c>
    </row>
    <row r="371" spans="1:9" x14ac:dyDescent="0.2">
      <c r="A371" t="s">
        <v>18</v>
      </c>
      <c r="B371" t="s">
        <v>22</v>
      </c>
      <c r="C371">
        <v>10</v>
      </c>
      <c r="D371" t="s">
        <v>9</v>
      </c>
      <c r="E371" s="1">
        <v>8.0000000000000002E-3</v>
      </c>
      <c r="F371" s="1">
        <v>8.0000000000000002E-3</v>
      </c>
      <c r="G371" s="1">
        <v>6.0000000000000001E-3</v>
      </c>
      <c r="H371">
        <v>0</v>
      </c>
      <c r="I371">
        <v>1.5079644737231005E-7</v>
      </c>
    </row>
    <row r="372" spans="1:9" x14ac:dyDescent="0.2">
      <c r="A372" t="s">
        <v>18</v>
      </c>
      <c r="B372" t="s">
        <v>22</v>
      </c>
      <c r="C372">
        <v>10</v>
      </c>
      <c r="D372" t="s">
        <v>9</v>
      </c>
      <c r="E372" s="1">
        <v>5.1999999999999998E-2</v>
      </c>
      <c r="F372" s="1">
        <v>4.2000000000000003E-2</v>
      </c>
      <c r="G372" s="1">
        <v>4.2000000000000003E-2</v>
      </c>
      <c r="H372">
        <v>0</v>
      </c>
      <c r="I372">
        <v>3.6021501366060572E-5</v>
      </c>
    </row>
  </sheetData>
  <phoneticPr fontId="0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Size-Frequency x Species</vt:lpstr>
      <vt:lpstr>Partial Mortality</vt:lpstr>
      <vt:lpstr>Species Frequency</vt:lpstr>
    </vt:vector>
  </TitlesOfParts>
  <Company>Hawaii Institute of Marine Biology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K. Brown</dc:creator>
  <cp:lastModifiedBy>Brown, Eric</cp:lastModifiedBy>
  <cp:lastPrinted>2001-02-16T06:59:50Z</cp:lastPrinted>
  <dcterms:created xsi:type="dcterms:W3CDTF">2000-09-09T08:22:39Z</dcterms:created>
  <dcterms:modified xsi:type="dcterms:W3CDTF">2013-02-20T21:20:21Z</dcterms:modified>
</cp:coreProperties>
</file>